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9E\"/>
    </mc:Choice>
  </mc:AlternateContent>
  <bookViews>
    <workbookView xWindow="240" yWindow="15" windowWidth="15480" windowHeight="10050"/>
  </bookViews>
  <sheets>
    <sheet name="9.3.1" sheetId="1" r:id="rId1"/>
    <sheet name="9.3.2" sheetId="2" r:id="rId2"/>
    <sheet name="9.3.3" sheetId="3" r:id="rId3"/>
    <sheet name="9.4.1" sheetId="4" r:id="rId4"/>
    <sheet name="9.5.1" sheetId="5" r:id="rId5"/>
  </sheets>
  <externalReferences>
    <externalReference r:id="rId6"/>
  </externalReferences>
  <definedNames>
    <definedName name="CoûtP1">[1]Données!$C$26</definedName>
    <definedName name="CoûtP2">[1]Données!$C$27</definedName>
    <definedName name="CoûtP3">[1]Données!$C$28</definedName>
    <definedName name="CoûtSoum">[1]Données!$C$15</definedName>
    <definedName name="Soum1">[1]Données!$C$10</definedName>
    <definedName name="Soum2">[1]Données!$C$11</definedName>
    <definedName name="Soum3">[1]Données!$C$12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G8" i="3" l="1"/>
  <c r="F8" i="3"/>
  <c r="G7" i="3"/>
  <c r="E7" i="3"/>
  <c r="G9" i="3" l="1"/>
  <c r="E8" i="3"/>
  <c r="H8" i="3" s="1"/>
  <c r="E9" i="3"/>
  <c r="F7" i="3"/>
  <c r="H7" i="3" s="1"/>
  <c r="F9" i="3"/>
  <c r="H9" i="3"/>
  <c r="I8" i="3" l="1"/>
  <c r="I9" i="3"/>
  <c r="I7" i="3"/>
  <c r="D17" i="5" l="1"/>
  <c r="C17" i="5" s="1"/>
  <c r="D16" i="5"/>
  <c r="C16" i="5" s="1"/>
  <c r="D15" i="5"/>
  <c r="C15" i="5" s="1"/>
  <c r="D14" i="5"/>
  <c r="C14" i="5" s="1"/>
  <c r="B17" i="5"/>
  <c r="B16" i="5"/>
  <c r="B15" i="5"/>
  <c r="B14" i="5"/>
  <c r="D19" i="5" s="1"/>
  <c r="E16" i="4"/>
  <c r="D16" i="4"/>
  <c r="C16" i="4"/>
  <c r="B16" i="4"/>
  <c r="F16" i="4" s="1"/>
  <c r="E15" i="4"/>
  <c r="D15" i="4"/>
  <c r="C15" i="4"/>
  <c r="B15" i="4"/>
  <c r="F15" i="4" s="1"/>
  <c r="E14" i="4"/>
  <c r="D14" i="4"/>
  <c r="C14" i="4"/>
  <c r="B14" i="4"/>
  <c r="F14" i="4" s="1"/>
  <c r="D21" i="5" l="1"/>
  <c r="G15" i="4"/>
  <c r="G14" i="4"/>
  <c r="G16" i="4"/>
  <c r="E24" i="2"/>
  <c r="D24" i="2"/>
  <c r="C24" i="2"/>
  <c r="B24" i="2"/>
  <c r="E23" i="2"/>
  <c r="D23" i="2"/>
  <c r="C23" i="2"/>
  <c r="B23" i="2"/>
  <c r="E22" i="2"/>
  <c r="D22" i="2"/>
  <c r="C22" i="2"/>
  <c r="B22" i="2"/>
  <c r="F23" i="2"/>
  <c r="E16" i="2"/>
  <c r="D16" i="2"/>
  <c r="C16" i="2"/>
  <c r="B16" i="2"/>
  <c r="H16" i="2" s="1"/>
  <c r="E15" i="2"/>
  <c r="D15" i="2"/>
  <c r="C15" i="2"/>
  <c r="B15" i="2"/>
  <c r="H15" i="2" s="1"/>
  <c r="E14" i="2"/>
  <c r="D14" i="2"/>
  <c r="C14" i="2"/>
  <c r="B14" i="2"/>
  <c r="E24" i="1"/>
  <c r="D24" i="1"/>
  <c r="C24" i="1"/>
  <c r="B24" i="1"/>
  <c r="E23" i="1"/>
  <c r="D23" i="1"/>
  <c r="C23" i="1"/>
  <c r="B23" i="1"/>
  <c r="E22" i="1"/>
  <c r="D22" i="1"/>
  <c r="C22" i="1"/>
  <c r="B22" i="1"/>
  <c r="F24" i="1"/>
  <c r="E16" i="1"/>
  <c r="D16" i="1"/>
  <c r="C16" i="1"/>
  <c r="B16" i="1"/>
  <c r="E15" i="1"/>
  <c r="D15" i="1"/>
  <c r="C15" i="1"/>
  <c r="B15" i="1"/>
  <c r="F15" i="1" s="1"/>
  <c r="E14" i="1"/>
  <c r="D14" i="1"/>
  <c r="C14" i="1"/>
  <c r="B14" i="1"/>
  <c r="F16" i="2" l="1"/>
  <c r="F22" i="1"/>
  <c r="G22" i="1" s="1"/>
  <c r="F23" i="1"/>
  <c r="F14" i="2"/>
  <c r="G14" i="2" s="1"/>
  <c r="F15" i="2"/>
  <c r="F22" i="2"/>
  <c r="F24" i="2"/>
  <c r="G16" i="2"/>
  <c r="G15" i="2"/>
  <c r="H14" i="2"/>
  <c r="G24" i="2"/>
  <c r="H14" i="1"/>
  <c r="F14" i="1"/>
  <c r="H15" i="1"/>
  <c r="F16" i="1"/>
  <c r="G16" i="1" s="1"/>
  <c r="H16" i="1"/>
  <c r="G24" i="1" l="1"/>
  <c r="G15" i="1"/>
  <c r="G14" i="1"/>
  <c r="G23" i="2"/>
  <c r="G23" i="1"/>
  <c r="G22" i="2"/>
  <c r="I15" i="2"/>
  <c r="I16" i="2"/>
  <c r="I14" i="2"/>
  <c r="I15" i="1"/>
  <c r="I16" i="1"/>
  <c r="I14" i="1"/>
</calcChain>
</file>

<file path=xl/sharedStrings.xml><?xml version="1.0" encoding="utf-8"?>
<sst xmlns="http://schemas.openxmlformats.org/spreadsheetml/2006/main" count="149" uniqueCount="48">
  <si>
    <t>Option</t>
  </si>
  <si>
    <t>ÉC</t>
  </si>
  <si>
    <t>Décision</t>
  </si>
  <si>
    <t>Les critères non probabilistes</t>
  </si>
  <si>
    <t>ExRév  9.4.1</t>
  </si>
  <si>
    <t>Résultats conditionnels (profit en k$)</t>
  </si>
  <si>
    <t>E2</t>
  </si>
  <si>
    <t>E1</t>
  </si>
  <si>
    <t>E3</t>
  </si>
  <si>
    <t>O1</t>
  </si>
  <si>
    <t>O2</t>
  </si>
  <si>
    <t>O3</t>
  </si>
  <si>
    <t>(ab)  Critères de profit maximax et de profit maximin</t>
  </si>
  <si>
    <t>E4</t>
  </si>
  <si>
    <t>(a) Maximax</t>
  </si>
  <si>
    <t>(b) Maximin</t>
  </si>
  <si>
    <t>(cd)  Regrets et critère de regret minimax</t>
  </si>
  <si>
    <t>Données: tableau des résultats conditionnels (profit en k$)</t>
  </si>
  <si>
    <t>(c) Regrets</t>
  </si>
  <si>
    <t>(d) Minimax</t>
  </si>
  <si>
    <t>Données: tableau des résultats conditionnels (coût en k$)</t>
  </si>
  <si>
    <t>Résultats conditionnels (coût en k$)</t>
  </si>
  <si>
    <t>(ab)  Critères optimiste et pessimiste</t>
  </si>
  <si>
    <t>(a) Optimiste</t>
  </si>
  <si>
    <t>(b) Pessimiste</t>
  </si>
  <si>
    <t>Les critères non probabilistes dans un contexte de minimisation</t>
  </si>
  <si>
    <t>ExRév  9.3.1</t>
  </si>
  <si>
    <t>ExRév  9.3.2</t>
  </si>
  <si>
    <t>ExRév  9.3.3</t>
  </si>
  <si>
    <t>Le critère du meilleur résultat espéré</t>
  </si>
  <si>
    <t>Données:  résultats conditionnels (profit en k$) et probabilités</t>
  </si>
  <si>
    <t>Prob.</t>
  </si>
  <si>
    <t>Équivalents-certains et décision selon le critère de Bayes</t>
  </si>
  <si>
    <t>ExRév  9.5.1</t>
  </si>
  <si>
    <t>PE1</t>
  </si>
  <si>
    <t>PE2</t>
  </si>
  <si>
    <t>PE3</t>
  </si>
  <si>
    <t>PE4</t>
  </si>
  <si>
    <t>Prédiction</t>
  </si>
  <si>
    <t>Résultat</t>
  </si>
  <si>
    <t>PEC  =</t>
  </si>
  <si>
    <t>VEIP  =</t>
  </si>
  <si>
    <r>
      <t>Décision selon l'information sur E</t>
    </r>
    <r>
      <rPr>
        <b/>
        <i/>
        <sz val="11"/>
        <color theme="1"/>
        <rFont val="Calibri"/>
        <family val="2"/>
        <scheme val="minor"/>
      </rPr>
      <t>i</t>
    </r>
  </si>
  <si>
    <t>La VEIP dans le cadre d’un tableau sans contexte</t>
  </si>
  <si>
    <t>Résultats conditionnels</t>
  </si>
  <si>
    <t>Regrets</t>
  </si>
  <si>
    <t>Minimax</t>
  </si>
  <si>
    <t>Le critère de regret minimax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</si>
</sst>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/>
    <xf numFmtId="0" fontId="1" fillId="0" borderId="0" xfId="0" applyFont="1"/>
    <xf numFmtId="0" fontId="2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9" fontId="0" fillId="0" borderId="0" xfId="0" applyNumberFormat="1"/>
    <xf numFmtId="9" fontId="4" fillId="0" borderId="13" xfId="0" applyNumberFormat="1" applyFont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9" fontId="0" fillId="0" borderId="4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roSolu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Critères"/>
      <sheetName val="Regrets"/>
      <sheetName val="Bayes"/>
      <sheetName val="Sens1"/>
      <sheetName val="Sens2"/>
      <sheetName val="Sens3"/>
      <sheetName val="Utilités"/>
    </sheetNames>
    <sheetDataSet>
      <sheetData sheetId="0">
        <row r="10">
          <cell r="C10">
            <v>200</v>
          </cell>
        </row>
        <row r="11">
          <cell r="C11">
            <v>215</v>
          </cell>
        </row>
        <row r="12">
          <cell r="C12">
            <v>240</v>
          </cell>
        </row>
        <row r="15">
          <cell r="C15">
            <v>5</v>
          </cell>
        </row>
        <row r="26">
          <cell r="C26">
            <v>185</v>
          </cell>
        </row>
        <row r="27">
          <cell r="C27">
            <v>210</v>
          </cell>
        </row>
        <row r="28">
          <cell r="C28">
            <v>235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Q28" sqref="Q28"/>
    </sheetView>
  </sheetViews>
  <sheetFormatPr baseColWidth="10" defaultRowHeight="15" x14ac:dyDescent="0.25"/>
  <sheetData>
    <row r="1" spans="1:9" ht="15.75" x14ac:dyDescent="0.25">
      <c r="A1" s="6" t="s">
        <v>26</v>
      </c>
      <c r="B1" s="5" t="s">
        <v>3</v>
      </c>
      <c r="C1" s="5"/>
    </row>
    <row r="2" spans="1:9" ht="15.75" x14ac:dyDescent="0.25">
      <c r="A2" s="6"/>
      <c r="B2" s="5"/>
      <c r="C2" s="5"/>
    </row>
    <row r="3" spans="1:9" ht="15.75" x14ac:dyDescent="0.25">
      <c r="A3" s="6"/>
      <c r="B3" s="5"/>
      <c r="C3" s="5"/>
    </row>
    <row r="4" spans="1:9" ht="16.5" thickBot="1" x14ac:dyDescent="0.3">
      <c r="A4" s="6" t="s">
        <v>17</v>
      </c>
      <c r="B4" s="5"/>
      <c r="C4" s="5"/>
    </row>
    <row r="5" spans="1:9" ht="15.75" thickBot="1" x14ac:dyDescent="0.3">
      <c r="A5" s="40" t="s">
        <v>0</v>
      </c>
      <c r="B5" s="21" t="s">
        <v>7</v>
      </c>
      <c r="C5" s="22" t="s">
        <v>6</v>
      </c>
      <c r="D5" s="23" t="s">
        <v>8</v>
      </c>
      <c r="E5" s="8" t="s">
        <v>13</v>
      </c>
    </row>
    <row r="6" spans="1:9" x14ac:dyDescent="0.25">
      <c r="A6" s="10" t="s">
        <v>9</v>
      </c>
      <c r="B6" s="24">
        <v>200</v>
      </c>
      <c r="C6" s="25">
        <v>125</v>
      </c>
      <c r="D6" s="25">
        <v>100</v>
      </c>
      <c r="E6" s="26">
        <v>-50</v>
      </c>
    </row>
    <row r="7" spans="1:9" x14ac:dyDescent="0.25">
      <c r="A7" s="13" t="s">
        <v>10</v>
      </c>
      <c r="B7" s="27">
        <v>150</v>
      </c>
      <c r="C7" s="28">
        <v>-50</v>
      </c>
      <c r="D7" s="28">
        <v>20</v>
      </c>
      <c r="E7" s="29">
        <v>60</v>
      </c>
    </row>
    <row r="8" spans="1:9" ht="15.75" thickBot="1" x14ac:dyDescent="0.3">
      <c r="A8" s="17" t="s">
        <v>11</v>
      </c>
      <c r="B8" s="30">
        <v>-45</v>
      </c>
      <c r="C8" s="31">
        <v>80</v>
      </c>
      <c r="D8" s="31">
        <v>35</v>
      </c>
      <c r="E8" s="32">
        <v>110</v>
      </c>
    </row>
    <row r="11" spans="1:9" ht="15.75" thickBot="1" x14ac:dyDescent="0.3">
      <c r="A11" s="1" t="s">
        <v>12</v>
      </c>
    </row>
    <row r="12" spans="1:9" ht="15.75" thickBot="1" x14ac:dyDescent="0.3">
      <c r="A12" s="61" t="s">
        <v>0</v>
      </c>
      <c r="B12" s="63" t="s">
        <v>5</v>
      </c>
      <c r="C12" s="64"/>
      <c r="D12" s="64" t="s">
        <v>6</v>
      </c>
      <c r="E12" s="65"/>
      <c r="F12" s="66" t="s">
        <v>14</v>
      </c>
      <c r="G12" s="60"/>
      <c r="H12" s="59" t="s">
        <v>15</v>
      </c>
      <c r="I12" s="60"/>
    </row>
    <row r="13" spans="1:9" s="1" customFormat="1" ht="13.5" thickBot="1" x14ac:dyDescent="0.25">
      <c r="A13" s="62"/>
      <c r="B13" s="33" t="s">
        <v>7</v>
      </c>
      <c r="C13" s="35" t="s">
        <v>6</v>
      </c>
      <c r="D13" s="36" t="s">
        <v>8</v>
      </c>
      <c r="E13" s="37" t="s">
        <v>13</v>
      </c>
      <c r="F13" s="39" t="s">
        <v>1</v>
      </c>
      <c r="G13" s="39" t="s">
        <v>2</v>
      </c>
      <c r="H13" s="39" t="s">
        <v>1</v>
      </c>
      <c r="I13" s="39" t="s">
        <v>2</v>
      </c>
    </row>
    <row r="14" spans="1:9" x14ac:dyDescent="0.25">
      <c r="A14" s="33" t="s">
        <v>9</v>
      </c>
      <c r="B14" s="11">
        <f>B6</f>
        <v>200</v>
      </c>
      <c r="C14" s="12">
        <f t="shared" ref="C14:E14" si="0">C6</f>
        <v>125</v>
      </c>
      <c r="D14" s="12">
        <f t="shared" si="0"/>
        <v>100</v>
      </c>
      <c r="E14" s="2">
        <f t="shared" si="0"/>
        <v>-50</v>
      </c>
      <c r="F14" s="12">
        <f>MAX(B14:E14)</f>
        <v>200</v>
      </c>
      <c r="G14" s="10" t="str">
        <f>IF(F14=MAX(F$14:F$16),A14," ")</f>
        <v>O1</v>
      </c>
      <c r="H14" s="12">
        <f>MIN(B14:E14)</f>
        <v>-50</v>
      </c>
      <c r="I14" s="10" t="str">
        <f>IF(H14=MAX(H$14:H$16),A14," ")</f>
        <v xml:space="preserve"> </v>
      </c>
    </row>
    <row r="15" spans="1:9" x14ac:dyDescent="0.25">
      <c r="A15" s="34" t="s">
        <v>10</v>
      </c>
      <c r="B15" s="14">
        <f t="shared" ref="B15:E15" si="1">B7</f>
        <v>150</v>
      </c>
      <c r="C15" s="15">
        <f t="shared" si="1"/>
        <v>-50</v>
      </c>
      <c r="D15" s="15">
        <f t="shared" si="1"/>
        <v>20</v>
      </c>
      <c r="E15" s="16">
        <f t="shared" si="1"/>
        <v>60</v>
      </c>
      <c r="F15" s="15">
        <f>MAX(B15:E15)</f>
        <v>150</v>
      </c>
      <c r="G15" s="13" t="str">
        <f>IF(F15=MAX(F$14:F$16),A15," ")</f>
        <v xml:space="preserve"> </v>
      </c>
      <c r="H15" s="15">
        <f>MIN(B15:E15)</f>
        <v>-50</v>
      </c>
      <c r="I15" s="13" t="str">
        <f t="shared" ref="I15:I16" si="2">IF(H15=MAX(H$14:H$16),A15," ")</f>
        <v xml:space="preserve"> </v>
      </c>
    </row>
    <row r="16" spans="1:9" ht="15.75" thickBot="1" x14ac:dyDescent="0.3">
      <c r="A16" s="7" t="s">
        <v>11</v>
      </c>
      <c r="B16" s="18">
        <f t="shared" ref="B16:E16" si="3">B8</f>
        <v>-45</v>
      </c>
      <c r="C16" s="19">
        <f t="shared" si="3"/>
        <v>80</v>
      </c>
      <c r="D16" s="19">
        <f t="shared" si="3"/>
        <v>35</v>
      </c>
      <c r="E16" s="20">
        <f t="shared" si="3"/>
        <v>110</v>
      </c>
      <c r="F16" s="19">
        <f>MAX(B16:E16)</f>
        <v>110</v>
      </c>
      <c r="G16" s="17" t="str">
        <f>IF(F16=MAX(F$14:F$16),A16," ")</f>
        <v xml:space="preserve"> </v>
      </c>
      <c r="H16" s="19">
        <f>MIN(B16:E16)</f>
        <v>-45</v>
      </c>
      <c r="I16" s="17" t="str">
        <f t="shared" si="2"/>
        <v>O3</v>
      </c>
    </row>
    <row r="19" spans="1:7" ht="15.75" thickBot="1" x14ac:dyDescent="0.3">
      <c r="A19" s="38" t="s">
        <v>16</v>
      </c>
    </row>
    <row r="20" spans="1:7" ht="15.75" thickBot="1" x14ac:dyDescent="0.3">
      <c r="A20" s="61" t="s">
        <v>0</v>
      </c>
      <c r="B20" s="63" t="s">
        <v>18</v>
      </c>
      <c r="C20" s="64"/>
      <c r="D20" s="64" t="s">
        <v>6</v>
      </c>
      <c r="E20" s="65"/>
      <c r="F20" s="66" t="s">
        <v>19</v>
      </c>
      <c r="G20" s="60"/>
    </row>
    <row r="21" spans="1:7" ht="15.75" thickBot="1" x14ac:dyDescent="0.3">
      <c r="A21" s="62"/>
      <c r="B21" s="33" t="s">
        <v>7</v>
      </c>
      <c r="C21" s="35" t="s">
        <v>6</v>
      </c>
      <c r="D21" s="36" t="s">
        <v>8</v>
      </c>
      <c r="E21" s="37" t="s">
        <v>13</v>
      </c>
      <c r="F21" s="39" t="s">
        <v>1</v>
      </c>
      <c r="G21" s="39" t="s">
        <v>2</v>
      </c>
    </row>
    <row r="22" spans="1:7" x14ac:dyDescent="0.25">
      <c r="A22" s="33" t="s">
        <v>9</v>
      </c>
      <c r="B22" s="11">
        <f>MAX(B$6:B$8)-B6</f>
        <v>0</v>
      </c>
      <c r="C22" s="12">
        <f t="shared" ref="C22:E22" si="4">MAX(C$6:C$8)-C6</f>
        <v>0</v>
      </c>
      <c r="D22" s="12">
        <f t="shared" si="4"/>
        <v>0</v>
      </c>
      <c r="E22" s="2">
        <f t="shared" si="4"/>
        <v>160</v>
      </c>
      <c r="F22" s="12">
        <f>MAX(B22:E22)</f>
        <v>160</v>
      </c>
      <c r="G22" s="10" t="str">
        <f>IF(F22=MIN(F$22:F$24),A22," ")</f>
        <v>O1</v>
      </c>
    </row>
    <row r="23" spans="1:7" x14ac:dyDescent="0.25">
      <c r="A23" s="34" t="s">
        <v>10</v>
      </c>
      <c r="B23" s="14">
        <f t="shared" ref="B23:E23" si="5">MAX(B$6:B$8)-B7</f>
        <v>50</v>
      </c>
      <c r="C23" s="15">
        <f t="shared" si="5"/>
        <v>175</v>
      </c>
      <c r="D23" s="15">
        <f t="shared" si="5"/>
        <v>80</v>
      </c>
      <c r="E23" s="16">
        <f t="shared" si="5"/>
        <v>50</v>
      </c>
      <c r="F23" s="15">
        <f>MAX(B23:E23)</f>
        <v>175</v>
      </c>
      <c r="G23" s="13" t="str">
        <f t="shared" ref="G23:G24" si="6">IF(F23=MIN(F$22:F$24),A23," ")</f>
        <v xml:space="preserve"> </v>
      </c>
    </row>
    <row r="24" spans="1:7" ht="15.75" thickBot="1" x14ac:dyDescent="0.3">
      <c r="A24" s="7" t="s">
        <v>11</v>
      </c>
      <c r="B24" s="18">
        <f t="shared" ref="B24:E24" si="7">MAX(B$6:B$8)-B8</f>
        <v>245</v>
      </c>
      <c r="C24" s="19">
        <f t="shared" si="7"/>
        <v>45</v>
      </c>
      <c r="D24" s="19">
        <f t="shared" si="7"/>
        <v>65</v>
      </c>
      <c r="E24" s="20">
        <f t="shared" si="7"/>
        <v>0</v>
      </c>
      <c r="F24" s="19">
        <f>MAX(B24:E24)</f>
        <v>245</v>
      </c>
      <c r="G24" s="17" t="str">
        <f t="shared" si="6"/>
        <v xml:space="preserve"> </v>
      </c>
    </row>
  </sheetData>
  <mergeCells count="7">
    <mergeCell ref="H12:I12"/>
    <mergeCell ref="A20:A21"/>
    <mergeCell ref="B20:E20"/>
    <mergeCell ref="F20:G20"/>
    <mergeCell ref="A12:A13"/>
    <mergeCell ref="B12:E12"/>
    <mergeCell ref="F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K26" sqref="K26"/>
    </sheetView>
  </sheetViews>
  <sheetFormatPr baseColWidth="10" defaultRowHeight="15" x14ac:dyDescent="0.25"/>
  <sheetData>
    <row r="1" spans="1:9" ht="15.75" x14ac:dyDescent="0.25">
      <c r="A1" s="6" t="s">
        <v>27</v>
      </c>
      <c r="B1" s="5" t="s">
        <v>25</v>
      </c>
      <c r="C1" s="5"/>
    </row>
    <row r="2" spans="1:9" ht="15.75" x14ac:dyDescent="0.25">
      <c r="A2" s="6"/>
      <c r="B2" s="5"/>
      <c r="C2" s="5"/>
    </row>
    <row r="3" spans="1:9" ht="15.75" x14ac:dyDescent="0.25">
      <c r="A3" s="6"/>
      <c r="B3" s="5"/>
      <c r="C3" s="5"/>
    </row>
    <row r="4" spans="1:9" ht="16.5" thickBot="1" x14ac:dyDescent="0.3">
      <c r="A4" s="6" t="s">
        <v>20</v>
      </c>
      <c r="B4" s="5"/>
      <c r="C4" s="5"/>
    </row>
    <row r="5" spans="1:9" ht="15.75" thickBot="1" x14ac:dyDescent="0.3">
      <c r="A5" s="40" t="s">
        <v>0</v>
      </c>
      <c r="B5" s="21" t="s">
        <v>7</v>
      </c>
      <c r="C5" s="22" t="s">
        <v>6</v>
      </c>
      <c r="D5" s="23" t="s">
        <v>8</v>
      </c>
      <c r="E5" s="8" t="s">
        <v>13</v>
      </c>
    </row>
    <row r="6" spans="1:9" x14ac:dyDescent="0.25">
      <c r="A6" s="10" t="s">
        <v>9</v>
      </c>
      <c r="B6" s="24">
        <v>40</v>
      </c>
      <c r="C6" s="25">
        <v>50</v>
      </c>
      <c r="D6" s="25">
        <v>90</v>
      </c>
      <c r="E6" s="26">
        <v>10</v>
      </c>
    </row>
    <row r="7" spans="1:9" x14ac:dyDescent="0.25">
      <c r="A7" s="13" t="s">
        <v>10</v>
      </c>
      <c r="B7" s="27">
        <v>80</v>
      </c>
      <c r="C7" s="28">
        <v>50</v>
      </c>
      <c r="D7" s="28">
        <v>40</v>
      </c>
      <c r="E7" s="29">
        <v>40</v>
      </c>
    </row>
    <row r="8" spans="1:9" ht="15.75" thickBot="1" x14ac:dyDescent="0.3">
      <c r="A8" s="17" t="s">
        <v>11</v>
      </c>
      <c r="B8" s="30">
        <v>10</v>
      </c>
      <c r="C8" s="31">
        <v>50</v>
      </c>
      <c r="D8" s="31">
        <v>30</v>
      </c>
      <c r="E8" s="32">
        <v>90</v>
      </c>
    </row>
    <row r="11" spans="1:9" ht="15.75" thickBot="1" x14ac:dyDescent="0.3">
      <c r="A11" s="1" t="s">
        <v>22</v>
      </c>
    </row>
    <row r="12" spans="1:9" ht="15.75" thickBot="1" x14ac:dyDescent="0.3">
      <c r="A12" s="61" t="s">
        <v>0</v>
      </c>
      <c r="B12" s="63" t="s">
        <v>21</v>
      </c>
      <c r="C12" s="64"/>
      <c r="D12" s="64" t="s">
        <v>6</v>
      </c>
      <c r="E12" s="65"/>
      <c r="F12" s="66" t="s">
        <v>23</v>
      </c>
      <c r="G12" s="60"/>
      <c r="H12" s="59" t="s">
        <v>24</v>
      </c>
      <c r="I12" s="60"/>
    </row>
    <row r="13" spans="1:9" s="1" customFormat="1" ht="13.5" thickBot="1" x14ac:dyDescent="0.25">
      <c r="A13" s="62"/>
      <c r="B13" s="33" t="s">
        <v>7</v>
      </c>
      <c r="C13" s="35" t="s">
        <v>6</v>
      </c>
      <c r="D13" s="36" t="s">
        <v>8</v>
      </c>
      <c r="E13" s="37" t="s">
        <v>13</v>
      </c>
      <c r="F13" s="10" t="s">
        <v>1</v>
      </c>
      <c r="G13" s="10" t="s">
        <v>2</v>
      </c>
      <c r="H13" s="10" t="s">
        <v>1</v>
      </c>
      <c r="I13" s="10" t="s">
        <v>2</v>
      </c>
    </row>
    <row r="14" spans="1:9" x14ac:dyDescent="0.25">
      <c r="A14" s="33" t="s">
        <v>9</v>
      </c>
      <c r="B14" s="11">
        <f>B6</f>
        <v>40</v>
      </c>
      <c r="C14" s="12">
        <f t="shared" ref="C14:E14" si="0">C6</f>
        <v>50</v>
      </c>
      <c r="D14" s="12">
        <f t="shared" si="0"/>
        <v>90</v>
      </c>
      <c r="E14" s="12">
        <f t="shared" si="0"/>
        <v>10</v>
      </c>
      <c r="F14" s="11">
        <f>MIN(B14:E14)</f>
        <v>10</v>
      </c>
      <c r="G14" s="10" t="str">
        <f>IF(F14=MIN(F$14:F$16),A14," ")</f>
        <v>O1</v>
      </c>
      <c r="H14" s="12">
        <f>MAX(B14:E14)</f>
        <v>90</v>
      </c>
      <c r="I14" s="10" t="str">
        <f>IF(H14=MIN(H$14:H$16),A14," ")</f>
        <v xml:space="preserve"> </v>
      </c>
    </row>
    <row r="15" spans="1:9" x14ac:dyDescent="0.25">
      <c r="A15" s="34" t="s">
        <v>10</v>
      </c>
      <c r="B15" s="14">
        <f t="shared" ref="B15:E16" si="1">B7</f>
        <v>80</v>
      </c>
      <c r="C15" s="15">
        <f t="shared" si="1"/>
        <v>50</v>
      </c>
      <c r="D15" s="15">
        <f t="shared" si="1"/>
        <v>40</v>
      </c>
      <c r="E15" s="15">
        <f t="shared" si="1"/>
        <v>40</v>
      </c>
      <c r="F15" s="14">
        <f t="shared" ref="F15:F16" si="2">MIN(B15:E15)</f>
        <v>40</v>
      </c>
      <c r="G15" s="13" t="str">
        <f t="shared" ref="G15:G16" si="3">IF(F15=MIN(F$14:F$16),A15," ")</f>
        <v xml:space="preserve"> </v>
      </c>
      <c r="H15" s="15">
        <f t="shared" ref="H15:H16" si="4">MAX(B15:E15)</f>
        <v>80</v>
      </c>
      <c r="I15" s="13" t="str">
        <f t="shared" ref="I15:I16" si="5">IF(H15=MIN(H$14:H$16),A15," ")</f>
        <v>O2</v>
      </c>
    </row>
    <row r="16" spans="1:9" ht="15.75" thickBot="1" x14ac:dyDescent="0.3">
      <c r="A16" s="7" t="s">
        <v>11</v>
      </c>
      <c r="B16" s="18">
        <f t="shared" si="1"/>
        <v>10</v>
      </c>
      <c r="C16" s="19">
        <f t="shared" si="1"/>
        <v>50</v>
      </c>
      <c r="D16" s="19">
        <f t="shared" si="1"/>
        <v>30</v>
      </c>
      <c r="E16" s="19">
        <f t="shared" si="1"/>
        <v>90</v>
      </c>
      <c r="F16" s="18">
        <f t="shared" si="2"/>
        <v>10</v>
      </c>
      <c r="G16" s="17" t="str">
        <f t="shared" si="3"/>
        <v>O3</v>
      </c>
      <c r="H16" s="19">
        <f t="shared" si="4"/>
        <v>90</v>
      </c>
      <c r="I16" s="17" t="str">
        <f t="shared" si="5"/>
        <v xml:space="preserve"> </v>
      </c>
    </row>
    <row r="19" spans="1:7" ht="15.75" thickBot="1" x14ac:dyDescent="0.3">
      <c r="A19" s="38" t="s">
        <v>16</v>
      </c>
    </row>
    <row r="20" spans="1:7" ht="15.75" thickBot="1" x14ac:dyDescent="0.3">
      <c r="A20" s="61" t="s">
        <v>0</v>
      </c>
      <c r="B20" s="63" t="s">
        <v>18</v>
      </c>
      <c r="C20" s="64"/>
      <c r="D20" s="64" t="s">
        <v>6</v>
      </c>
      <c r="E20" s="65"/>
      <c r="F20" s="66" t="s">
        <v>19</v>
      </c>
      <c r="G20" s="60"/>
    </row>
    <row r="21" spans="1:7" ht="15.75" thickBot="1" x14ac:dyDescent="0.3">
      <c r="A21" s="62"/>
      <c r="B21" s="33" t="s">
        <v>7</v>
      </c>
      <c r="C21" s="35" t="s">
        <v>6</v>
      </c>
      <c r="D21" s="36" t="s">
        <v>8</v>
      </c>
      <c r="E21" s="37" t="s">
        <v>13</v>
      </c>
      <c r="F21" s="39" t="s">
        <v>1</v>
      </c>
      <c r="G21" s="39" t="s">
        <v>2</v>
      </c>
    </row>
    <row r="22" spans="1:7" x14ac:dyDescent="0.25">
      <c r="A22" s="33" t="s">
        <v>9</v>
      </c>
      <c r="B22" s="11">
        <f>B6-MIN(B$6:B$8)</f>
        <v>30</v>
      </c>
      <c r="C22" s="12">
        <f t="shared" ref="C22:E22" si="6">C6-MIN(C$6:C$8)</f>
        <v>0</v>
      </c>
      <c r="D22" s="12">
        <f t="shared" si="6"/>
        <v>60</v>
      </c>
      <c r="E22" s="2">
        <f t="shared" si="6"/>
        <v>0</v>
      </c>
      <c r="F22" s="12">
        <f>MAX(B22:E22)</f>
        <v>60</v>
      </c>
      <c r="G22" s="10" t="str">
        <f>IF(F22=MIN(F$22:F$24),A22," ")</f>
        <v>O1</v>
      </c>
    </row>
    <row r="23" spans="1:7" x14ac:dyDescent="0.25">
      <c r="A23" s="34" t="s">
        <v>10</v>
      </c>
      <c r="B23" s="14">
        <f t="shared" ref="B23:E23" si="7">B7-MIN(B$6:B$8)</f>
        <v>70</v>
      </c>
      <c r="C23" s="15">
        <f t="shared" si="7"/>
        <v>0</v>
      </c>
      <c r="D23" s="15">
        <f t="shared" si="7"/>
        <v>10</v>
      </c>
      <c r="E23" s="16">
        <f t="shared" si="7"/>
        <v>30</v>
      </c>
      <c r="F23" s="15">
        <f>MAX(B23:E23)</f>
        <v>70</v>
      </c>
      <c r="G23" s="13" t="str">
        <f t="shared" ref="G23:G24" si="8">IF(F23=MIN(F$22:F$24),A23," ")</f>
        <v xml:space="preserve"> </v>
      </c>
    </row>
    <row r="24" spans="1:7" ht="15.75" thickBot="1" x14ac:dyDescent="0.3">
      <c r="A24" s="7" t="s">
        <v>11</v>
      </c>
      <c r="B24" s="18">
        <f t="shared" ref="B24:E24" si="9">B8-MIN(B$6:B$8)</f>
        <v>0</v>
      </c>
      <c r="C24" s="19">
        <f t="shared" si="9"/>
        <v>0</v>
      </c>
      <c r="D24" s="19">
        <f t="shared" si="9"/>
        <v>0</v>
      </c>
      <c r="E24" s="20">
        <f t="shared" si="9"/>
        <v>80</v>
      </c>
      <c r="F24" s="19">
        <f>MAX(B24:E24)</f>
        <v>80</v>
      </c>
      <c r="G24" s="17" t="str">
        <f t="shared" si="8"/>
        <v xml:space="preserve"> </v>
      </c>
    </row>
  </sheetData>
  <mergeCells count="7">
    <mergeCell ref="A12:A13"/>
    <mergeCell ref="B12:E12"/>
    <mergeCell ref="F12:G12"/>
    <mergeCell ref="H12:I12"/>
    <mergeCell ref="A20:A21"/>
    <mergeCell ref="B20:E20"/>
    <mergeCell ref="F20:G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K14" sqref="K14"/>
    </sheetView>
  </sheetViews>
  <sheetFormatPr baseColWidth="10" defaultRowHeight="15" x14ac:dyDescent="0.25"/>
  <sheetData>
    <row r="1" spans="1:9" ht="15.75" x14ac:dyDescent="0.25">
      <c r="A1" s="6" t="s">
        <v>28</v>
      </c>
      <c r="B1" s="5" t="s">
        <v>47</v>
      </c>
    </row>
    <row r="4" spans="1:9" ht="15.75" thickBot="1" x14ac:dyDescent="0.3"/>
    <row r="5" spans="1:9" ht="15.75" thickBot="1" x14ac:dyDescent="0.3">
      <c r="A5" s="61" t="s">
        <v>0</v>
      </c>
      <c r="B5" s="63" t="s">
        <v>44</v>
      </c>
      <c r="C5" s="64" t="s">
        <v>6</v>
      </c>
      <c r="D5" s="65"/>
      <c r="E5" s="63" t="s">
        <v>45</v>
      </c>
      <c r="F5" s="64" t="s">
        <v>6</v>
      </c>
      <c r="G5" s="65"/>
      <c r="H5" s="66" t="s">
        <v>46</v>
      </c>
      <c r="I5" s="60"/>
    </row>
    <row r="6" spans="1:9" ht="15.75" thickBot="1" x14ac:dyDescent="0.3">
      <c r="A6" s="62"/>
      <c r="B6" s="34" t="s">
        <v>7</v>
      </c>
      <c r="C6" s="57" t="s">
        <v>6</v>
      </c>
      <c r="D6" s="37" t="s">
        <v>8</v>
      </c>
      <c r="E6" s="7" t="s">
        <v>7</v>
      </c>
      <c r="F6" s="58" t="s">
        <v>6</v>
      </c>
      <c r="G6" s="8" t="s">
        <v>8</v>
      </c>
      <c r="H6" s="39" t="s">
        <v>1</v>
      </c>
      <c r="I6" s="39" t="s">
        <v>2</v>
      </c>
    </row>
    <row r="7" spans="1:9" x14ac:dyDescent="0.25">
      <c r="A7" s="56" t="s">
        <v>9</v>
      </c>
      <c r="B7" s="11">
        <v>901</v>
      </c>
      <c r="C7" s="12">
        <v>0</v>
      </c>
      <c r="D7" s="2">
        <v>0</v>
      </c>
      <c r="E7" s="12">
        <f t="shared" ref="E7:G9" si="0">MAX(B$7:B$9)-B7</f>
        <v>0</v>
      </c>
      <c r="F7" s="12">
        <f t="shared" si="0"/>
        <v>900</v>
      </c>
      <c r="G7" s="2">
        <f t="shared" si="0"/>
        <v>1</v>
      </c>
      <c r="H7" s="11">
        <f>MAX(E7:G7)</f>
        <v>900</v>
      </c>
      <c r="I7" s="10" t="str">
        <f>IF(H7=MIN(H$7:H$9),A7," ")</f>
        <v xml:space="preserve"> </v>
      </c>
    </row>
    <row r="8" spans="1:9" x14ac:dyDescent="0.25">
      <c r="A8" s="34" t="s">
        <v>10</v>
      </c>
      <c r="B8" s="14">
        <v>900</v>
      </c>
      <c r="C8" s="15">
        <v>900</v>
      </c>
      <c r="D8" s="16">
        <v>0</v>
      </c>
      <c r="E8" s="15">
        <f t="shared" si="0"/>
        <v>1</v>
      </c>
      <c r="F8" s="15">
        <f t="shared" si="0"/>
        <v>0</v>
      </c>
      <c r="G8" s="16">
        <f t="shared" si="0"/>
        <v>1</v>
      </c>
      <c r="H8" s="14">
        <f>MAX(E8:G8)</f>
        <v>1</v>
      </c>
      <c r="I8" s="13" t="str">
        <f t="shared" ref="I8:I9" si="1">IF(H8=MIN(H$7:H$9),A8," ")</f>
        <v>O2</v>
      </c>
    </row>
    <row r="9" spans="1:9" ht="15.75" thickBot="1" x14ac:dyDescent="0.3">
      <c r="A9" s="7" t="s">
        <v>11</v>
      </c>
      <c r="B9" s="18">
        <v>1</v>
      </c>
      <c r="C9" s="19">
        <v>9</v>
      </c>
      <c r="D9" s="20">
        <v>1</v>
      </c>
      <c r="E9" s="19">
        <f t="shared" si="0"/>
        <v>900</v>
      </c>
      <c r="F9" s="19">
        <f t="shared" si="0"/>
        <v>891</v>
      </c>
      <c r="G9" s="20">
        <f t="shared" si="0"/>
        <v>0</v>
      </c>
      <c r="H9" s="18">
        <f>MAX(E9:G9)</f>
        <v>900</v>
      </c>
      <c r="I9" s="17" t="str">
        <f t="shared" si="1"/>
        <v xml:space="preserve"> </v>
      </c>
    </row>
  </sheetData>
  <mergeCells count="4">
    <mergeCell ref="A5:A6"/>
    <mergeCell ref="B5:D5"/>
    <mergeCell ref="E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19" sqref="I19"/>
    </sheetView>
  </sheetViews>
  <sheetFormatPr baseColWidth="10" defaultRowHeight="15" x14ac:dyDescent="0.25"/>
  <sheetData>
    <row r="1" spans="1:7" ht="15.75" x14ac:dyDescent="0.25">
      <c r="A1" s="6" t="s">
        <v>4</v>
      </c>
      <c r="B1" s="5" t="s">
        <v>29</v>
      </c>
    </row>
    <row r="4" spans="1:7" ht="16.5" thickBot="1" x14ac:dyDescent="0.3">
      <c r="A4" s="6" t="s">
        <v>30</v>
      </c>
      <c r="B4" s="5"/>
      <c r="C4" s="5"/>
    </row>
    <row r="5" spans="1:7" ht="15.75" thickBot="1" x14ac:dyDescent="0.3">
      <c r="A5" s="40" t="s">
        <v>0</v>
      </c>
      <c r="B5" s="21" t="s">
        <v>7</v>
      </c>
      <c r="C5" s="22" t="s">
        <v>6</v>
      </c>
      <c r="D5" s="23" t="s">
        <v>8</v>
      </c>
      <c r="E5" s="8" t="s">
        <v>13</v>
      </c>
    </row>
    <row r="6" spans="1:7" x14ac:dyDescent="0.25">
      <c r="A6" s="10" t="s">
        <v>9</v>
      </c>
      <c r="B6" s="24">
        <v>200</v>
      </c>
      <c r="C6" s="25">
        <v>125</v>
      </c>
      <c r="D6" s="25">
        <v>100</v>
      </c>
      <c r="E6" s="26">
        <v>-50</v>
      </c>
    </row>
    <row r="7" spans="1:7" x14ac:dyDescent="0.25">
      <c r="A7" s="13" t="s">
        <v>10</v>
      </c>
      <c r="B7" s="27">
        <v>150</v>
      </c>
      <c r="C7" s="28">
        <v>-50</v>
      </c>
      <c r="D7" s="28">
        <v>20</v>
      </c>
      <c r="E7" s="29">
        <v>60</v>
      </c>
    </row>
    <row r="8" spans="1:7" ht="15.75" thickBot="1" x14ac:dyDescent="0.3">
      <c r="A8" s="17" t="s">
        <v>11</v>
      </c>
      <c r="B8" s="30">
        <v>-45</v>
      </c>
      <c r="C8" s="31">
        <v>80</v>
      </c>
      <c r="D8" s="31">
        <v>35</v>
      </c>
      <c r="E8" s="32">
        <v>110</v>
      </c>
    </row>
    <row r="9" spans="1:7" ht="15.75" thickBot="1" x14ac:dyDescent="0.3">
      <c r="A9" s="47" t="s">
        <v>31</v>
      </c>
      <c r="B9" s="44">
        <v>0.15</v>
      </c>
      <c r="C9" s="45">
        <v>0.35</v>
      </c>
      <c r="D9" s="45">
        <v>0.3</v>
      </c>
      <c r="E9" s="46">
        <v>0.2</v>
      </c>
    </row>
    <row r="12" spans="1:7" ht="16.5" thickBot="1" x14ac:dyDescent="0.3">
      <c r="A12" s="5" t="s">
        <v>32</v>
      </c>
    </row>
    <row r="13" spans="1:7" ht="15.75" thickBot="1" x14ac:dyDescent="0.3">
      <c r="A13" s="40" t="s">
        <v>0</v>
      </c>
      <c r="B13" s="33" t="s">
        <v>7</v>
      </c>
      <c r="C13" s="35" t="s">
        <v>6</v>
      </c>
      <c r="D13" s="36" t="s">
        <v>8</v>
      </c>
      <c r="E13" s="37" t="s">
        <v>13</v>
      </c>
      <c r="F13" s="10" t="s">
        <v>1</v>
      </c>
      <c r="G13" s="10" t="s">
        <v>2</v>
      </c>
    </row>
    <row r="14" spans="1:7" x14ac:dyDescent="0.25">
      <c r="A14" s="33" t="s">
        <v>9</v>
      </c>
      <c r="B14" s="11">
        <f>B6</f>
        <v>200</v>
      </c>
      <c r="C14" s="12">
        <f t="shared" ref="C14:E14" si="0">C6</f>
        <v>125</v>
      </c>
      <c r="D14" s="12">
        <f t="shared" si="0"/>
        <v>100</v>
      </c>
      <c r="E14" s="12">
        <f t="shared" si="0"/>
        <v>-50</v>
      </c>
      <c r="F14" s="3">
        <f>SUMPRODUCT(B$9:E$9,B14:E14)</f>
        <v>93.75</v>
      </c>
      <c r="G14" s="41" t="str">
        <f>IF(F14=MAX(F$14:F$16),A14," ")</f>
        <v>O1</v>
      </c>
    </row>
    <row r="15" spans="1:7" x14ac:dyDescent="0.25">
      <c r="A15" s="34" t="s">
        <v>10</v>
      </c>
      <c r="B15" s="14">
        <f t="shared" ref="B15:E15" si="1">B7</f>
        <v>150</v>
      </c>
      <c r="C15" s="15">
        <f t="shared" si="1"/>
        <v>-50</v>
      </c>
      <c r="D15" s="15">
        <f t="shared" si="1"/>
        <v>20</v>
      </c>
      <c r="E15" s="15">
        <f t="shared" si="1"/>
        <v>60</v>
      </c>
      <c r="F15" s="48">
        <f t="shared" ref="F15:F16" si="2">SUMPRODUCT(B$9:E$9,B15:E15)</f>
        <v>23</v>
      </c>
      <c r="G15" s="9" t="str">
        <f t="shared" ref="G15:G16" si="3">IF(F15=MAX(F$14:F$16),A15," ")</f>
        <v xml:space="preserve"> </v>
      </c>
    </row>
    <row r="16" spans="1:7" ht="15.75" thickBot="1" x14ac:dyDescent="0.3">
      <c r="A16" s="7" t="s">
        <v>11</v>
      </c>
      <c r="B16" s="18">
        <f t="shared" ref="B16:E16" si="4">B8</f>
        <v>-45</v>
      </c>
      <c r="C16" s="19">
        <f t="shared" si="4"/>
        <v>80</v>
      </c>
      <c r="D16" s="19">
        <f t="shared" si="4"/>
        <v>35</v>
      </c>
      <c r="E16" s="19">
        <f t="shared" si="4"/>
        <v>110</v>
      </c>
      <c r="F16" s="4">
        <f t="shared" si="2"/>
        <v>53.75</v>
      </c>
      <c r="G16" s="42" t="str">
        <f t="shared" si="3"/>
        <v xml:space="preserve"> 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H23" sqref="H23"/>
    </sheetView>
  </sheetViews>
  <sheetFormatPr baseColWidth="10" defaultRowHeight="15" x14ac:dyDescent="0.25"/>
  <sheetData>
    <row r="1" spans="1:5" ht="15.75" x14ac:dyDescent="0.25">
      <c r="A1" s="6" t="s">
        <v>33</v>
      </c>
      <c r="B1" s="5" t="s">
        <v>43</v>
      </c>
    </row>
    <row r="4" spans="1:5" ht="16.5" thickBot="1" x14ac:dyDescent="0.3">
      <c r="A4" s="6" t="s">
        <v>30</v>
      </c>
      <c r="B4" s="5"/>
      <c r="C4" s="5"/>
    </row>
    <row r="5" spans="1:5" ht="15.75" thickBot="1" x14ac:dyDescent="0.3">
      <c r="A5" s="40" t="s">
        <v>0</v>
      </c>
      <c r="B5" s="21" t="s">
        <v>7</v>
      </c>
      <c r="C5" s="22" t="s">
        <v>6</v>
      </c>
      <c r="D5" s="23" t="s">
        <v>8</v>
      </c>
      <c r="E5" s="8" t="s">
        <v>13</v>
      </c>
    </row>
    <row r="6" spans="1:5" x14ac:dyDescent="0.25">
      <c r="A6" s="10" t="s">
        <v>9</v>
      </c>
      <c r="B6" s="24">
        <v>200</v>
      </c>
      <c r="C6" s="25">
        <v>125</v>
      </c>
      <c r="D6" s="25">
        <v>100</v>
      </c>
      <c r="E6" s="26">
        <v>-50</v>
      </c>
    </row>
    <row r="7" spans="1:5" x14ac:dyDescent="0.25">
      <c r="A7" s="13" t="s">
        <v>10</v>
      </c>
      <c r="B7" s="27">
        <v>150</v>
      </c>
      <c r="C7" s="28">
        <v>-50</v>
      </c>
      <c r="D7" s="28">
        <v>20</v>
      </c>
      <c r="E7" s="29">
        <v>60</v>
      </c>
    </row>
    <row r="8" spans="1:5" ht="15.75" thickBot="1" x14ac:dyDescent="0.3">
      <c r="A8" s="17" t="s">
        <v>11</v>
      </c>
      <c r="B8" s="30">
        <v>-45</v>
      </c>
      <c r="C8" s="31">
        <v>80</v>
      </c>
      <c r="D8" s="31">
        <v>35</v>
      </c>
      <c r="E8" s="32">
        <v>110</v>
      </c>
    </row>
    <row r="9" spans="1:5" ht="15.75" thickBot="1" x14ac:dyDescent="0.3">
      <c r="A9" s="47" t="s">
        <v>31</v>
      </c>
      <c r="B9" s="44">
        <v>0.15</v>
      </c>
      <c r="C9" s="45">
        <v>0.35</v>
      </c>
      <c r="D9" s="45">
        <v>0.3</v>
      </c>
      <c r="E9" s="46">
        <v>0.2</v>
      </c>
    </row>
    <row r="12" spans="1:5" ht="15.75" thickBot="1" x14ac:dyDescent="0.3">
      <c r="A12" s="6" t="s">
        <v>42</v>
      </c>
    </row>
    <row r="13" spans="1:5" ht="15.75" thickBot="1" x14ac:dyDescent="0.3">
      <c r="A13" s="47" t="s">
        <v>38</v>
      </c>
      <c r="B13" s="47" t="s">
        <v>31</v>
      </c>
      <c r="C13" s="47" t="s">
        <v>2</v>
      </c>
      <c r="D13" s="49" t="s">
        <v>39</v>
      </c>
    </row>
    <row r="14" spans="1:5" x14ac:dyDescent="0.25">
      <c r="A14" s="50" t="s">
        <v>34</v>
      </c>
      <c r="B14" s="54">
        <f>B9</f>
        <v>0.15</v>
      </c>
      <c r="C14" s="10" t="str">
        <f>IF(D14=B$6,A$6,IF(D14=B$7,A$7,A$8))</f>
        <v>O1</v>
      </c>
      <c r="D14" s="16">
        <f>MAX(B6:B8)</f>
        <v>200</v>
      </c>
    </row>
    <row r="15" spans="1:5" x14ac:dyDescent="0.25">
      <c r="A15" s="51" t="s">
        <v>35</v>
      </c>
      <c r="B15" s="54">
        <f>C9</f>
        <v>0.35</v>
      </c>
      <c r="C15" s="13" t="str">
        <f>IF(D15=C$6,A$6,IF(D15=C$7,A$7,A$8))</f>
        <v>O1</v>
      </c>
      <c r="D15" s="16">
        <f>MAX(C6:C8)</f>
        <v>125</v>
      </c>
    </row>
    <row r="16" spans="1:5" x14ac:dyDescent="0.25">
      <c r="A16" s="51" t="s">
        <v>36</v>
      </c>
      <c r="B16" s="54">
        <f>D9</f>
        <v>0.3</v>
      </c>
      <c r="C16" s="13" t="str">
        <f>IF(D16=D$6,A$6,IF(D16=D$7,A$7,A$8))</f>
        <v>O1</v>
      </c>
      <c r="D16" s="16">
        <f>MAX(D6:D8)</f>
        <v>100</v>
      </c>
    </row>
    <row r="17" spans="1:4" ht="15.75" thickBot="1" x14ac:dyDescent="0.3">
      <c r="A17" s="52" t="s">
        <v>37</v>
      </c>
      <c r="B17" s="55">
        <f>E9</f>
        <v>0.2</v>
      </c>
      <c r="C17" s="17" t="str">
        <f>IF(D17=E$6,A$6,IF(D17=E$7,A$7,A$8))</f>
        <v>O3</v>
      </c>
      <c r="D17" s="20">
        <f>MAX(E6:E8)</f>
        <v>110</v>
      </c>
    </row>
    <row r="18" spans="1:4" x14ac:dyDescent="0.25">
      <c r="B18" s="43"/>
    </row>
    <row r="19" spans="1:4" x14ac:dyDescent="0.25">
      <c r="C19" s="53" t="s">
        <v>40</v>
      </c>
      <c r="D19">
        <f>SUMPRODUCT(B14:B17,D14:D17)</f>
        <v>125.75</v>
      </c>
    </row>
    <row r="21" spans="1:4" x14ac:dyDescent="0.25">
      <c r="C21" t="s">
        <v>41</v>
      </c>
      <c r="D21">
        <f>D19-'9.4.1'!F14</f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9.3.1</vt:lpstr>
      <vt:lpstr>9.3.2</vt:lpstr>
      <vt:lpstr>9.3.3</vt:lpstr>
      <vt:lpstr>9.4.1</vt:lpstr>
      <vt:lpstr>9.5.1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Critères.xlsx</dc:title>
  <dc:subject>Exercices de révision sur les critères</dc:subject>
  <dc:creator>Nobert, Ouellet, Parent</dc:creator>
  <dc:description>Méthodes d'optimisation pour la gestion,
Nobert, Ouellet, Parent,
Cheneliere, 2016,
chapitre 9, exercices de révision 9.3.1, 9.3.2, 9.3.3, 9.4.1 et 9.5.1</dc:description>
  <cp:lastModifiedBy>Roch Ouellet</cp:lastModifiedBy>
  <dcterms:created xsi:type="dcterms:W3CDTF">2007-10-26T10:09:01Z</dcterms:created>
  <dcterms:modified xsi:type="dcterms:W3CDTF">2015-11-25T19:53:19Z</dcterms:modified>
</cp:coreProperties>
</file>