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P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I">Modèle!$B$29:$BN$29</definedName>
    <definedName name="cij">Modèle!$B$10:$BN$10</definedName>
    <definedName name="ÉcartBS">Modèle!$B$31:$BN$31</definedName>
    <definedName name="MG">Modèle!$BO$13:$BO$27</definedName>
    <definedName name="solver_adj" localSheetId="1" hidden="1">Modèle!$B$33:$BN$33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Modèle!$BO$13:$BO$27</definedName>
    <definedName name="solver_lhs2" localSheetId="1" hidden="1">Modèle!$B$33:$BN$33</definedName>
    <definedName name="solver_lhs3" localSheetId="1" hidden="1">Modèle!$B$31:$BN$31</definedName>
    <definedName name="solver_lin" localSheetId="1" hidden="1">1</definedName>
    <definedName name="solver_neg" localSheetId="1" hidden="1">1</definedName>
    <definedName name="solver_num" localSheetId="1" hidden="1">3</definedName>
    <definedName name="solver_nwt" localSheetId="1" hidden="1">1</definedName>
    <definedName name="solver_opt" localSheetId="1" hidden="1">Modèle!$BO$10</definedName>
    <definedName name="solver_pre" localSheetId="1" hidden="1">0.000001</definedName>
    <definedName name="solver_rel1" localSheetId="1" hidden="1">2</definedName>
    <definedName name="solver_rel2" localSheetId="1" hidden="1">3</definedName>
    <definedName name="solver_rel3" localSheetId="1" hidden="1">3</definedName>
    <definedName name="solver_rhs1" localSheetId="1" hidden="1">0</definedName>
    <definedName name="solver_rhs2" localSheetId="1" hidden="1">BI</definedName>
    <definedName name="solver_rhs3" localSheetId="1" hidden="1">0</definedName>
    <definedName name="solver_scl" localSheetId="1" hidden="1">0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  <definedName name="xij">Modèle!$B$33:$BN$33</definedName>
    <definedName name="z">Modèle!$BO$10</definedName>
  </definedNames>
  <calcPr calcId="152511" calcOnSave="0"/>
</workbook>
</file>

<file path=xl/calcChain.xml><?xml version="1.0" encoding="utf-8"?>
<calcChain xmlns="http://schemas.openxmlformats.org/spreadsheetml/2006/main">
  <c r="H79" i="4" l="1"/>
  <c r="I79" i="4" s="1"/>
  <c r="H78" i="4"/>
  <c r="I78" i="4" s="1"/>
  <c r="H77" i="4"/>
  <c r="I77" i="4" s="1"/>
  <c r="H76" i="4"/>
  <c r="I76" i="4" s="1"/>
  <c r="H75" i="4"/>
  <c r="I75" i="4" s="1"/>
  <c r="H74" i="4"/>
  <c r="I74" i="4" s="1"/>
  <c r="H73" i="4"/>
  <c r="I73" i="4" s="1"/>
  <c r="H72" i="4"/>
  <c r="I72" i="4" s="1"/>
  <c r="H71" i="4"/>
  <c r="I71" i="4" s="1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BO27" i="5"/>
  <c r="BO26" i="5"/>
  <c r="BO25" i="5"/>
  <c r="BO24" i="5"/>
  <c r="BO23" i="5"/>
  <c r="BO22" i="5"/>
  <c r="BO21" i="5"/>
  <c r="BO20" i="5"/>
  <c r="BO19" i="5"/>
  <c r="BO18" i="5"/>
  <c r="BO17" i="5"/>
  <c r="BO16" i="5"/>
  <c r="BO15" i="5"/>
  <c r="BO14" i="5"/>
  <c r="BO13" i="5"/>
  <c r="BO10" i="5"/>
  <c r="BN31" i="5"/>
  <c r="BM31" i="5"/>
  <c r="BL31" i="5"/>
  <c r="BK31" i="5"/>
  <c r="BJ31" i="5"/>
  <c r="BI31" i="5"/>
  <c r="BH31" i="5"/>
  <c r="BG31" i="5"/>
  <c r="BF31" i="5"/>
  <c r="BE31" i="5"/>
  <c r="F31" i="5"/>
  <c r="E31" i="5"/>
  <c r="D31" i="5"/>
  <c r="C31" i="5"/>
  <c r="B31" i="5"/>
  <c r="I80" i="4" l="1"/>
</calcChain>
</file>

<file path=xl/sharedStrings.xml><?xml version="1.0" encoding="utf-8"?>
<sst xmlns="http://schemas.openxmlformats.org/spreadsheetml/2006/main" count="492" uniqueCount="133">
  <si>
    <t>Paramètres :</t>
  </si>
  <si>
    <t>Titre du problème :</t>
  </si>
  <si>
    <t>Problème de réseau</t>
  </si>
  <si>
    <t>Appuyer sur la touche "Enter" pour valider une entrée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</si>
  <si>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</si>
  <si>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</si>
  <si>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</si>
  <si>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</si>
  <si>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</si>
  <si>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</si>
  <si>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Sommet initial</t>
  </si>
  <si>
    <t>Sommet terminal</t>
  </si>
  <si>
    <t>Borne inf.</t>
  </si>
  <si>
    <t>Borne sup.</t>
  </si>
  <si>
    <t>Flot optimal</t>
  </si>
  <si>
    <t>Profit unitaire</t>
  </si>
  <si>
    <t>Profit</t>
  </si>
  <si>
    <t>Solution optimale</t>
  </si>
  <si>
    <t xml:space="preserve">z*  = </t>
  </si>
  <si>
    <t>.</t>
  </si>
  <si>
    <t>Tracteur 1</t>
  </si>
  <si>
    <t>T1</t>
  </si>
  <si>
    <t>Tracteur 2</t>
  </si>
  <si>
    <t>T2</t>
  </si>
  <si>
    <t>Tracteur 3</t>
  </si>
  <si>
    <t>T3</t>
  </si>
  <si>
    <t>Tracteur 4</t>
  </si>
  <si>
    <t>T4</t>
  </si>
  <si>
    <t>Tracteur 5</t>
  </si>
  <si>
    <t>T5</t>
  </si>
  <si>
    <t>Affectation T1-R0</t>
  </si>
  <si>
    <t>R0</t>
  </si>
  <si>
    <t>Affectation T1-R1</t>
  </si>
  <si>
    <t>R1</t>
  </si>
  <si>
    <t>Affectation T1-R2</t>
  </si>
  <si>
    <t>R2</t>
  </si>
  <si>
    <t>Affectation T1-R3</t>
  </si>
  <si>
    <t>R3</t>
  </si>
  <si>
    <t>Affectation T1-R4</t>
  </si>
  <si>
    <t>R4</t>
  </si>
  <si>
    <t>Affectation T1-R5</t>
  </si>
  <si>
    <t>R5</t>
  </si>
  <si>
    <t>Affectation T1-R6</t>
  </si>
  <si>
    <t>R6</t>
  </si>
  <si>
    <t>Affectation T1-R7</t>
  </si>
  <si>
    <t>R7</t>
  </si>
  <si>
    <t>Affectation T1-R8</t>
  </si>
  <si>
    <t>R8</t>
  </si>
  <si>
    <t>Affectation T1-R9</t>
  </si>
  <si>
    <t>R9</t>
  </si>
  <si>
    <t>Affectation T2-R0</t>
  </si>
  <si>
    <t>Affectation T2-R1</t>
  </si>
  <si>
    <t>Affectation T2-R2</t>
  </si>
  <si>
    <t>Affectation T2-R3</t>
  </si>
  <si>
    <t>Affectation T2-R4</t>
  </si>
  <si>
    <t>Affectation T2-R5</t>
  </si>
  <si>
    <t>Affectation T2-R6</t>
  </si>
  <si>
    <t>Affectation T2-R7</t>
  </si>
  <si>
    <t>Affectation T2-R8</t>
  </si>
  <si>
    <t>Affectation T2-R9</t>
  </si>
  <si>
    <t>Affectation T3-R0</t>
  </si>
  <si>
    <t>Affectation T3-R1</t>
  </si>
  <si>
    <t>Affectation T3-R2</t>
  </si>
  <si>
    <t>Affectation T3-R3</t>
  </si>
  <si>
    <t>Affectation T3-R4</t>
  </si>
  <si>
    <t>Affectation T3-R5</t>
  </si>
  <si>
    <t>Affectation T3-R6</t>
  </si>
  <si>
    <t>Affectation T3-R7</t>
  </si>
  <si>
    <t>Affectation T3-R8</t>
  </si>
  <si>
    <t>Affectation T3-R9</t>
  </si>
  <si>
    <t>Affectation T4-R0</t>
  </si>
  <si>
    <t>Affectation T4-R1</t>
  </si>
  <si>
    <t>Affectation T4-R2</t>
  </si>
  <si>
    <t>Affectation T4-R3</t>
  </si>
  <si>
    <t>Affectation T4-R4</t>
  </si>
  <si>
    <t>Affectation T4-R5</t>
  </si>
  <si>
    <t>Affectation T4-R6</t>
  </si>
  <si>
    <t>Affectation T4-R7</t>
  </si>
  <si>
    <t>Affectation T4-R8</t>
  </si>
  <si>
    <t>Affectation T4-R9</t>
  </si>
  <si>
    <t>Affectation T5-R0</t>
  </si>
  <si>
    <t>Affectation T5-R1</t>
  </si>
  <si>
    <t>Affectation T5-R2</t>
  </si>
  <si>
    <t>Affectation T5-R3</t>
  </si>
  <si>
    <t>Affectation T5-R4</t>
  </si>
  <si>
    <t>Affectation T5-R5</t>
  </si>
  <si>
    <t>Affectation T5-R6</t>
  </si>
  <si>
    <t>Affectation T5-R7</t>
  </si>
  <si>
    <t>Affectation T5-R8</t>
  </si>
  <si>
    <t>Affectation T5-R9</t>
  </si>
  <si>
    <t>Remorque 0</t>
  </si>
  <si>
    <t>Remorque 1</t>
  </si>
  <si>
    <t>Remorque 2</t>
  </si>
  <si>
    <t>Remorque 3</t>
  </si>
  <si>
    <t>Remorque 4</t>
  </si>
  <si>
    <t>Remorque 5</t>
  </si>
  <si>
    <t>Remorque 6</t>
  </si>
  <si>
    <t>Remorque 7</t>
  </si>
  <si>
    <t>Remorque 8</t>
  </si>
  <si>
    <t>Remorque 9</t>
  </si>
  <si>
    <t>Problème de maximisation</t>
  </si>
  <si>
    <t>Nombre de sommets :</t>
  </si>
  <si>
    <r>
      <t xml:space="preserve">Données associées à l'arc </t>
    </r>
    <r>
      <rPr>
        <b/>
        <i/>
        <sz val="10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</si>
  <si>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</si>
  <si>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ij</t>
    </r>
    <r>
      <rPr>
        <b/>
        <sz val="10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</si>
  <si>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</si>
  <si>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</si>
  <si>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</si>
  <si>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</si>
  <si>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</si>
  <si>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T1</t>
  </si>
  <si>
    <t>=</t>
  </si>
  <si>
    <t>Sommet T2</t>
  </si>
  <si>
    <t>Sommet T3</t>
  </si>
  <si>
    <t>Sommet T4</t>
  </si>
  <si>
    <t>Sommet T5</t>
  </si>
  <si>
    <t>Sommet R0</t>
  </si>
  <si>
    <t>Sommet R1</t>
  </si>
  <si>
    <t>Sommet R2</t>
  </si>
  <si>
    <t>Sommet R3</t>
  </si>
  <si>
    <t>Sommet R4</t>
  </si>
  <si>
    <t>Sommet R5</t>
  </si>
  <si>
    <t>Sommet R6</t>
  </si>
  <si>
    <t>Sommet R7</t>
  </si>
  <si>
    <t>Sommet R8</t>
  </si>
  <si>
    <t>Sommet R9</t>
  </si>
  <si>
    <r>
      <t xml:space="preserve">Bornes sur le flot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ij</t>
    </r>
    <r>
      <rPr>
        <b/>
        <sz val="10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</si>
  <si>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</si>
  <si>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</si>
  <si>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Écarts  B.Sup –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ij</t>
    </r>
  </si>
  <si>
    <r>
      <t xml:space="preserve">Valeur de la variable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ij</t>
    </r>
  </si>
  <si>
    <t>MOG5-15a, L'affectation de tracteurs à des remorques</t>
  </si>
  <si>
    <t>MOG5-15a, L'affectation de tracteurs à des remorque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</si>
</sst>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/>
    <xf numFmtId="0" fontId="0" fillId="0" borderId="0" xfId="0" applyAlignme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2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0" xfId="0" applyFill="1" applyBorder="1" applyAlignment="1">
      <alignment horizontal="left"/>
    </xf>
    <xf numFmtId="0" fontId="0" fillId="3" borderId="35" xfId="0" applyFill="1" applyBorder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32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/>
    <xf numFmtId="0" fontId="1" fillId="0" borderId="36" xfId="0" applyFont="1" applyBorder="1"/>
    <xf numFmtId="0" fontId="1" fillId="0" borderId="21" xfId="0" applyFont="1" applyBorder="1"/>
    <xf numFmtId="0" fontId="1" fillId="0" borderId="37" xfId="0" applyFont="1" applyBorder="1"/>
    <xf numFmtId="0" fontId="1" fillId="4" borderId="37" xfId="0" applyFont="1" applyFill="1" applyBorder="1"/>
    <xf numFmtId="0" fontId="1" fillId="4" borderId="39" xfId="0" applyFont="1" applyFill="1" applyBorder="1"/>
    <xf numFmtId="0" fontId="1" fillId="4" borderId="41" xfId="0" applyFont="1" applyFill="1" applyBorder="1"/>
    <xf numFmtId="0" fontId="1" fillId="4" borderId="42" xfId="0" applyFont="1" applyFill="1" applyBorder="1"/>
    <xf numFmtId="0" fontId="1" fillId="0" borderId="40" xfId="0" applyFont="1" applyBorder="1"/>
    <xf numFmtId="0" fontId="1" fillId="0" borderId="41" xfId="0" applyFont="1" applyBorder="1"/>
    <xf numFmtId="0" fontId="1" fillId="0" borderId="22" xfId="0" applyFont="1" applyBorder="1"/>
    <xf numFmtId="0" fontId="1" fillId="0" borderId="44" xfId="0" applyFont="1" applyBorder="1"/>
    <xf numFmtId="0" fontId="1" fillId="0" borderId="45" xfId="0" applyFont="1" applyBorder="1"/>
    <xf numFmtId="0" fontId="3" fillId="4" borderId="22" xfId="0" applyFont="1" applyFill="1" applyBorder="1"/>
    <xf numFmtId="0" fontId="3" fillId="4" borderId="45" xfId="0" applyFont="1" applyFill="1" applyBorder="1"/>
    <xf numFmtId="0" fontId="1" fillId="0" borderId="0" xfId="0" applyFont="1" applyAlignment="1">
      <alignment horizontal="center"/>
    </xf>
    <xf numFmtId="0" fontId="1" fillId="4" borderId="37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4" borderId="0" xfId="0" applyFont="1" applyFill="1" applyBorder="1"/>
    <xf numFmtId="0" fontId="1" fillId="4" borderId="43" xfId="0" applyFont="1" applyFill="1" applyBorder="1"/>
    <xf numFmtId="0" fontId="1" fillId="4" borderId="21" xfId="0" applyFont="1" applyFill="1" applyBorder="1"/>
    <xf numFmtId="0" fontId="1" fillId="4" borderId="36" xfId="0" applyFont="1" applyFill="1" applyBorder="1"/>
    <xf numFmtId="0" fontId="1" fillId="4" borderId="40" xfId="0" applyFont="1" applyFill="1" applyBorder="1"/>
    <xf numFmtId="0" fontId="5" fillId="5" borderId="20" xfId="0" applyFont="1" applyFill="1" applyBorder="1" applyAlignment="1">
      <alignment horizontal="center"/>
    </xf>
    <xf numFmtId="1" fontId="1" fillId="6" borderId="22" xfId="0" applyNumberFormat="1" applyFont="1" applyFill="1" applyBorder="1" applyAlignment="1">
      <alignment horizontal="center"/>
    </xf>
    <xf numFmtId="1" fontId="1" fillId="6" borderId="44" xfId="0" applyNumberFormat="1" applyFont="1" applyFill="1" applyBorder="1" applyAlignment="1">
      <alignment horizontal="center"/>
    </xf>
    <xf numFmtId="1" fontId="5" fillId="5" borderId="0" xfId="0" applyNumberFormat="1" applyFont="1" applyFill="1"/>
    <xf numFmtId="1" fontId="1" fillId="0" borderId="40" xfId="0" applyNumberFormat="1" applyFont="1" applyBorder="1"/>
    <xf numFmtId="1" fontId="1" fillId="0" borderId="41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" borderId="23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left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19050</xdr:rowOff>
        </xdr:from>
        <xdr:to>
          <xdr:col>2</xdr:col>
          <xdr:colOff>581025</xdr:colOff>
          <xdr:row>82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9525</xdr:rowOff>
        </xdr:from>
        <xdr:to>
          <xdr:col>9</xdr:col>
          <xdr:colOff>47625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80</xdr:row>
          <xdr:rowOff>19050</xdr:rowOff>
        </xdr:from>
        <xdr:to>
          <xdr:col>5</xdr:col>
          <xdr:colOff>295275</xdr:colOff>
          <xdr:row>82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82" sqref="I82"/>
    </sheetView>
  </sheetViews>
  <sheetFormatPr baseColWidth="10" defaultRowHeight="12.75" x14ac:dyDescent="0.2"/>
  <cols>
    <col min="1" max="1" width="6.28515625" customWidth="1"/>
    <col min="2" max="4" width="16" customWidth="1"/>
    <col min="5" max="9" width="12.7109375" customWidth="1"/>
    <col min="10" max="10" width="15" customWidth="1"/>
  </cols>
  <sheetData>
    <row r="1" spans="1:10" ht="15.75" x14ac:dyDescent="0.25">
      <c r="A1" s="10" t="s">
        <v>2</v>
      </c>
      <c r="C1" s="10"/>
      <c r="D1" s="10"/>
      <c r="E1" s="10"/>
      <c r="F1" s="10"/>
      <c r="G1" s="10"/>
      <c r="H1" s="10"/>
      <c r="I1" s="7"/>
      <c r="J1" s="7"/>
    </row>
    <row r="2" spans="1:10" ht="13.5" customHeight="1" x14ac:dyDescent="0.2"/>
    <row r="3" spans="1:10" ht="13.5" customHeight="1" x14ac:dyDescent="0.2">
      <c r="B3" s="1"/>
      <c r="C3" s="1"/>
      <c r="D3" s="1"/>
      <c r="E3" s="8" t="s">
        <v>3</v>
      </c>
      <c r="I3" s="1"/>
      <c r="J3" s="1"/>
    </row>
    <row r="4" spans="1:10" ht="13.5" customHeight="1" x14ac:dyDescent="0.2">
      <c r="B4" s="2"/>
      <c r="C4" s="1"/>
      <c r="D4" s="1"/>
      <c r="I4" s="1"/>
    </row>
    <row r="5" spans="1:10" ht="13.5" customHeight="1" x14ac:dyDescent="0.2">
      <c r="A5" s="3" t="s">
        <v>0</v>
      </c>
      <c r="C5" s="4" t="s">
        <v>1</v>
      </c>
      <c r="E5" s="84" t="s">
        <v>131</v>
      </c>
      <c r="F5" s="85"/>
      <c r="G5" s="85"/>
      <c r="H5" s="85"/>
      <c r="I5" s="86"/>
    </row>
    <row r="6" spans="1:10" ht="13.5" customHeight="1" x14ac:dyDescent="0.2">
      <c r="C6" s="4"/>
    </row>
    <row r="7" spans="1:10" ht="13.5" customHeight="1" x14ac:dyDescent="0.2">
      <c r="C7" t="s">
        <v>6</v>
      </c>
      <c r="I7" s="9">
        <v>15</v>
      </c>
    </row>
    <row r="8" spans="1:10" ht="13.5" customHeight="1" x14ac:dyDescent="0.2">
      <c r="C8" t="s">
        <v>4</v>
      </c>
      <c r="I8" s="9">
        <v>65</v>
      </c>
    </row>
    <row r="9" spans="1:10" ht="13.5" customHeight="1" x14ac:dyDescent="0.2">
      <c r="B9" s="6"/>
      <c r="C9" s="5" t="s">
        <v>5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ht="13.5" customHeight="1" thickTop="1" thickBot="1" x14ac:dyDescent="0.25">
      <c r="A13" s="87" t="s">
        <v>7</v>
      </c>
      <c r="B13" s="88"/>
      <c r="C13" s="88"/>
      <c r="D13" s="88"/>
      <c r="E13" s="88"/>
      <c r="F13" s="88"/>
      <c r="G13" s="89"/>
      <c r="H13" s="90" t="s">
        <v>17</v>
      </c>
      <c r="I13" s="91"/>
    </row>
    <row r="14" spans="1:10" ht="13.5" customHeight="1" thickBot="1" x14ac:dyDescent="0.25">
      <c r="A14" s="21" t="s">
        <v>8</v>
      </c>
      <c r="B14" s="27" t="s">
        <v>9</v>
      </c>
      <c r="C14" s="18" t="s">
        <v>10</v>
      </c>
      <c r="D14" s="19" t="s">
        <v>11</v>
      </c>
      <c r="E14" s="19" t="s">
        <v>15</v>
      </c>
      <c r="F14" s="19" t="s">
        <v>12</v>
      </c>
      <c r="G14" s="20" t="s">
        <v>13</v>
      </c>
      <c r="H14" s="23" t="s">
        <v>14</v>
      </c>
      <c r="I14" s="26" t="s">
        <v>16</v>
      </c>
    </row>
    <row r="15" spans="1:10" ht="13.5" customHeight="1" thickBot="1" x14ac:dyDescent="0.25">
      <c r="A15" s="24">
        <v>1</v>
      </c>
      <c r="B15" s="29" t="s">
        <v>20</v>
      </c>
      <c r="C15" s="16" t="s">
        <v>19</v>
      </c>
      <c r="D15" s="30" t="s">
        <v>21</v>
      </c>
      <c r="E15" s="17">
        <v>0</v>
      </c>
      <c r="F15" s="17">
        <v>1</v>
      </c>
      <c r="G15" s="22">
        <v>1</v>
      </c>
      <c r="H15" s="79">
        <f>Modèle!B33</f>
        <v>1.0000000000045512</v>
      </c>
      <c r="I15" s="80">
        <f t="shared" ref="I15:I46" si="0">E15*H15</f>
        <v>0</v>
      </c>
    </row>
    <row r="16" spans="1:10" ht="13.5" customHeight="1" thickBot="1" x14ac:dyDescent="0.25">
      <c r="A16" s="11">
        <v>2</v>
      </c>
      <c r="B16" s="29" t="s">
        <v>22</v>
      </c>
      <c r="C16" s="15" t="s">
        <v>19</v>
      </c>
      <c r="D16" s="31" t="s">
        <v>23</v>
      </c>
      <c r="E16" s="13">
        <v>0</v>
      </c>
      <c r="F16" s="17">
        <v>1</v>
      </c>
      <c r="G16" s="22">
        <v>1</v>
      </c>
      <c r="H16" s="79">
        <f>Modèle!C33</f>
        <v>1.0000000000045512</v>
      </c>
      <c r="I16" s="80">
        <f t="shared" si="0"/>
        <v>0</v>
      </c>
    </row>
    <row r="17" spans="1:9" ht="13.5" customHeight="1" thickBot="1" x14ac:dyDescent="0.25">
      <c r="A17" s="11">
        <v>3</v>
      </c>
      <c r="B17" s="29" t="s">
        <v>24</v>
      </c>
      <c r="C17" s="15" t="s">
        <v>19</v>
      </c>
      <c r="D17" s="31" t="s">
        <v>25</v>
      </c>
      <c r="E17" s="13">
        <v>0</v>
      </c>
      <c r="F17" s="17">
        <v>1</v>
      </c>
      <c r="G17" s="22">
        <v>1</v>
      </c>
      <c r="H17" s="79">
        <f>Modèle!D33</f>
        <v>1.0000000000045512</v>
      </c>
      <c r="I17" s="80">
        <f t="shared" si="0"/>
        <v>0</v>
      </c>
    </row>
    <row r="18" spans="1:9" ht="13.5" customHeight="1" thickBot="1" x14ac:dyDescent="0.25">
      <c r="A18" s="11">
        <v>4</v>
      </c>
      <c r="B18" s="29" t="s">
        <v>26</v>
      </c>
      <c r="C18" s="15" t="s">
        <v>19</v>
      </c>
      <c r="D18" s="31" t="s">
        <v>27</v>
      </c>
      <c r="E18" s="13">
        <v>0</v>
      </c>
      <c r="F18" s="17">
        <v>1</v>
      </c>
      <c r="G18" s="22">
        <v>1</v>
      </c>
      <c r="H18" s="79">
        <f>Modèle!E33</f>
        <v>1.0000000000045512</v>
      </c>
      <c r="I18" s="80">
        <f t="shared" si="0"/>
        <v>0</v>
      </c>
    </row>
    <row r="19" spans="1:9" ht="13.5" customHeight="1" thickBot="1" x14ac:dyDescent="0.25">
      <c r="A19" s="11">
        <v>5</v>
      </c>
      <c r="B19" s="29" t="s">
        <v>28</v>
      </c>
      <c r="C19" s="15" t="s">
        <v>19</v>
      </c>
      <c r="D19" s="31" t="s">
        <v>29</v>
      </c>
      <c r="E19" s="13">
        <v>0</v>
      </c>
      <c r="F19" s="17">
        <v>1</v>
      </c>
      <c r="G19" s="22">
        <v>1</v>
      </c>
      <c r="H19" s="79">
        <f>Modèle!F33</f>
        <v>1.0000000000045512</v>
      </c>
      <c r="I19" s="80">
        <f t="shared" si="0"/>
        <v>0</v>
      </c>
    </row>
    <row r="20" spans="1:9" ht="13.5" customHeight="1" thickBot="1" x14ac:dyDescent="0.25">
      <c r="A20" s="11">
        <v>6</v>
      </c>
      <c r="B20" s="32" t="s">
        <v>30</v>
      </c>
      <c r="C20" s="33" t="s">
        <v>21</v>
      </c>
      <c r="D20" s="31" t="s">
        <v>31</v>
      </c>
      <c r="E20" s="13">
        <v>-292</v>
      </c>
      <c r="F20" s="13">
        <v>0</v>
      </c>
      <c r="G20" s="34" t="s">
        <v>19</v>
      </c>
      <c r="H20" s="79">
        <f>Modèle!G33</f>
        <v>0</v>
      </c>
      <c r="I20" s="80">
        <f t="shared" si="0"/>
        <v>0</v>
      </c>
    </row>
    <row r="21" spans="1:9" ht="13.5" customHeight="1" thickBot="1" x14ac:dyDescent="0.25">
      <c r="A21" s="11">
        <v>7</v>
      </c>
      <c r="B21" s="32" t="s">
        <v>32</v>
      </c>
      <c r="C21" s="33" t="s">
        <v>21</v>
      </c>
      <c r="D21" s="31" t="s">
        <v>33</v>
      </c>
      <c r="E21" s="13">
        <v>-534</v>
      </c>
      <c r="F21" s="13">
        <v>0</v>
      </c>
      <c r="G21" s="34" t="s">
        <v>19</v>
      </c>
      <c r="H21" s="79">
        <f>Modèle!H33</f>
        <v>0</v>
      </c>
      <c r="I21" s="80">
        <f t="shared" si="0"/>
        <v>0</v>
      </c>
    </row>
    <row r="22" spans="1:9" ht="13.5" customHeight="1" thickBot="1" x14ac:dyDescent="0.25">
      <c r="A22" s="11">
        <v>8</v>
      </c>
      <c r="B22" s="32" t="s">
        <v>34</v>
      </c>
      <c r="C22" s="33" t="s">
        <v>21</v>
      </c>
      <c r="D22" s="31" t="s">
        <v>35</v>
      </c>
      <c r="E22" s="13">
        <v>-176</v>
      </c>
      <c r="F22" s="13">
        <v>0</v>
      </c>
      <c r="G22" s="34" t="s">
        <v>19</v>
      </c>
      <c r="H22" s="79">
        <f>Modèle!I33</f>
        <v>0</v>
      </c>
      <c r="I22" s="80">
        <f t="shared" si="0"/>
        <v>0</v>
      </c>
    </row>
    <row r="23" spans="1:9" ht="13.5" customHeight="1" thickBot="1" x14ac:dyDescent="0.25">
      <c r="A23" s="11">
        <v>9</v>
      </c>
      <c r="B23" s="32" t="s">
        <v>36</v>
      </c>
      <c r="C23" s="33" t="s">
        <v>21</v>
      </c>
      <c r="D23" s="31" t="s">
        <v>37</v>
      </c>
      <c r="E23" s="13">
        <v>-300</v>
      </c>
      <c r="F23" s="13">
        <v>0</v>
      </c>
      <c r="G23" s="34" t="s">
        <v>19</v>
      </c>
      <c r="H23" s="79">
        <f>Modèle!J33</f>
        <v>0</v>
      </c>
      <c r="I23" s="80">
        <f t="shared" si="0"/>
        <v>0</v>
      </c>
    </row>
    <row r="24" spans="1:9" ht="13.5" customHeight="1" thickBot="1" x14ac:dyDescent="0.25">
      <c r="A24" s="11">
        <v>10</v>
      </c>
      <c r="B24" s="32" t="s">
        <v>38</v>
      </c>
      <c r="C24" s="33" t="s">
        <v>21</v>
      </c>
      <c r="D24" s="31" t="s">
        <v>39</v>
      </c>
      <c r="E24" s="13">
        <v>-108</v>
      </c>
      <c r="F24" s="13">
        <v>0</v>
      </c>
      <c r="G24" s="34" t="s">
        <v>19</v>
      </c>
      <c r="H24" s="79">
        <f>Modèle!K33</f>
        <v>0</v>
      </c>
      <c r="I24" s="80">
        <f t="shared" si="0"/>
        <v>0</v>
      </c>
    </row>
    <row r="25" spans="1:9" ht="13.5" customHeight="1" thickBot="1" x14ac:dyDescent="0.25">
      <c r="A25" s="11">
        <v>11</v>
      </c>
      <c r="B25" s="32" t="s">
        <v>40</v>
      </c>
      <c r="C25" s="33" t="s">
        <v>21</v>
      </c>
      <c r="D25" s="31" t="s">
        <v>41</v>
      </c>
      <c r="E25" s="13">
        <v>-236</v>
      </c>
      <c r="F25" s="13">
        <v>0</v>
      </c>
      <c r="G25" s="34" t="s">
        <v>19</v>
      </c>
      <c r="H25" s="79">
        <f>Modèle!L33</f>
        <v>0</v>
      </c>
      <c r="I25" s="80">
        <f t="shared" si="0"/>
        <v>0</v>
      </c>
    </row>
    <row r="26" spans="1:9" ht="13.5" customHeight="1" thickBot="1" x14ac:dyDescent="0.25">
      <c r="A26" s="11">
        <v>12</v>
      </c>
      <c r="B26" s="32" t="s">
        <v>42</v>
      </c>
      <c r="C26" s="33" t="s">
        <v>21</v>
      </c>
      <c r="D26" s="31" t="s">
        <v>43</v>
      </c>
      <c r="E26" s="13">
        <v>-420</v>
      </c>
      <c r="F26" s="13">
        <v>0</v>
      </c>
      <c r="G26" s="34" t="s">
        <v>19</v>
      </c>
      <c r="H26" s="79">
        <f>Modèle!M33</f>
        <v>0</v>
      </c>
      <c r="I26" s="80">
        <f t="shared" si="0"/>
        <v>0</v>
      </c>
    </row>
    <row r="27" spans="1:9" ht="13.5" customHeight="1" thickBot="1" x14ac:dyDescent="0.25">
      <c r="A27" s="11">
        <v>13</v>
      </c>
      <c r="B27" s="32" t="s">
        <v>44</v>
      </c>
      <c r="C27" s="33" t="s">
        <v>21</v>
      </c>
      <c r="D27" s="31" t="s">
        <v>45</v>
      </c>
      <c r="E27" s="13">
        <v>-46</v>
      </c>
      <c r="F27" s="13">
        <v>0</v>
      </c>
      <c r="G27" s="34" t="s">
        <v>19</v>
      </c>
      <c r="H27" s="79">
        <f>Modèle!N33</f>
        <v>0</v>
      </c>
      <c r="I27" s="80">
        <f t="shared" si="0"/>
        <v>0</v>
      </c>
    </row>
    <row r="28" spans="1:9" ht="13.5" customHeight="1" thickBot="1" x14ac:dyDescent="0.25">
      <c r="A28" s="11">
        <v>14</v>
      </c>
      <c r="B28" s="32" t="s">
        <v>46</v>
      </c>
      <c r="C28" s="33" t="s">
        <v>21</v>
      </c>
      <c r="D28" s="31" t="s">
        <v>47</v>
      </c>
      <c r="E28" s="13">
        <v>-4</v>
      </c>
      <c r="F28" s="13">
        <v>0</v>
      </c>
      <c r="G28" s="34" t="s">
        <v>19</v>
      </c>
      <c r="H28" s="79">
        <f>Modèle!O33</f>
        <v>1.0000000000045512</v>
      </c>
      <c r="I28" s="80">
        <f t="shared" si="0"/>
        <v>-4.000000000018205</v>
      </c>
    </row>
    <row r="29" spans="1:9" ht="13.5" customHeight="1" thickBot="1" x14ac:dyDescent="0.25">
      <c r="A29" s="11">
        <v>15</v>
      </c>
      <c r="B29" s="32" t="s">
        <v>48</v>
      </c>
      <c r="C29" s="33" t="s">
        <v>21</v>
      </c>
      <c r="D29" s="31" t="s">
        <v>49</v>
      </c>
      <c r="E29" s="13">
        <v>-330</v>
      </c>
      <c r="F29" s="13">
        <v>0</v>
      </c>
      <c r="G29" s="34" t="s">
        <v>19</v>
      </c>
      <c r="H29" s="79">
        <f>Modèle!P33</f>
        <v>0</v>
      </c>
      <c r="I29" s="80">
        <f t="shared" si="0"/>
        <v>0</v>
      </c>
    </row>
    <row r="30" spans="1:9" ht="13.5" customHeight="1" thickBot="1" x14ac:dyDescent="0.25">
      <c r="A30" s="11">
        <v>16</v>
      </c>
      <c r="B30" s="32" t="s">
        <v>50</v>
      </c>
      <c r="C30" s="33" t="s">
        <v>23</v>
      </c>
      <c r="D30" s="31" t="s">
        <v>31</v>
      </c>
      <c r="E30" s="13">
        <v>-592</v>
      </c>
      <c r="F30" s="13">
        <v>0</v>
      </c>
      <c r="G30" s="34" t="s">
        <v>19</v>
      </c>
      <c r="H30" s="79">
        <f>Modèle!Q33</f>
        <v>0</v>
      </c>
      <c r="I30" s="80">
        <f t="shared" si="0"/>
        <v>0</v>
      </c>
    </row>
    <row r="31" spans="1:9" ht="13.5" customHeight="1" thickBot="1" x14ac:dyDescent="0.25">
      <c r="A31" s="11">
        <v>17</v>
      </c>
      <c r="B31" s="32" t="s">
        <v>51</v>
      </c>
      <c r="C31" s="33" t="s">
        <v>23</v>
      </c>
      <c r="D31" s="31" t="s">
        <v>33</v>
      </c>
      <c r="E31" s="13">
        <v>-138</v>
      </c>
      <c r="F31" s="13">
        <v>0</v>
      </c>
      <c r="G31" s="34" t="s">
        <v>19</v>
      </c>
      <c r="H31" s="79">
        <f>Modèle!R33</f>
        <v>0</v>
      </c>
      <c r="I31" s="80">
        <f t="shared" si="0"/>
        <v>0</v>
      </c>
    </row>
    <row r="32" spans="1:9" ht="13.5" customHeight="1" thickBot="1" x14ac:dyDescent="0.25">
      <c r="A32" s="11">
        <v>18</v>
      </c>
      <c r="B32" s="32" t="s">
        <v>52</v>
      </c>
      <c r="C32" s="33" t="s">
        <v>23</v>
      </c>
      <c r="D32" s="31" t="s">
        <v>35</v>
      </c>
      <c r="E32" s="13">
        <v>-214</v>
      </c>
      <c r="F32" s="13">
        <v>0</v>
      </c>
      <c r="G32" s="34" t="s">
        <v>19</v>
      </c>
      <c r="H32" s="79">
        <f>Modèle!S33</f>
        <v>0</v>
      </c>
      <c r="I32" s="80">
        <f t="shared" si="0"/>
        <v>0</v>
      </c>
    </row>
    <row r="33" spans="1:9" ht="13.5" customHeight="1" thickBot="1" x14ac:dyDescent="0.25">
      <c r="A33" s="11">
        <v>19</v>
      </c>
      <c r="B33" s="32" t="s">
        <v>53</v>
      </c>
      <c r="C33" s="33" t="s">
        <v>23</v>
      </c>
      <c r="D33" s="31" t="s">
        <v>37</v>
      </c>
      <c r="E33" s="13">
        <v>-384</v>
      </c>
      <c r="F33" s="13">
        <v>0</v>
      </c>
      <c r="G33" s="34" t="s">
        <v>19</v>
      </c>
      <c r="H33" s="79">
        <f>Modèle!T33</f>
        <v>0</v>
      </c>
      <c r="I33" s="80">
        <f t="shared" si="0"/>
        <v>0</v>
      </c>
    </row>
    <row r="34" spans="1:9" ht="13.5" customHeight="1" thickBot="1" x14ac:dyDescent="0.25">
      <c r="A34" s="11">
        <v>20</v>
      </c>
      <c r="B34" s="32" t="s">
        <v>54</v>
      </c>
      <c r="C34" s="33" t="s">
        <v>23</v>
      </c>
      <c r="D34" s="31" t="s">
        <v>39</v>
      </c>
      <c r="E34" s="13">
        <v>-388</v>
      </c>
      <c r="F34" s="13">
        <v>0</v>
      </c>
      <c r="G34" s="34" t="s">
        <v>19</v>
      </c>
      <c r="H34" s="79">
        <f>Modèle!U33</f>
        <v>0</v>
      </c>
      <c r="I34" s="80">
        <f t="shared" si="0"/>
        <v>0</v>
      </c>
    </row>
    <row r="35" spans="1:9" ht="13.5" customHeight="1" thickBot="1" x14ac:dyDescent="0.25">
      <c r="A35" s="11">
        <v>21</v>
      </c>
      <c r="B35" s="32" t="s">
        <v>55</v>
      </c>
      <c r="C35" s="33" t="s">
        <v>23</v>
      </c>
      <c r="D35" s="31" t="s">
        <v>41</v>
      </c>
      <c r="E35" s="13">
        <v>-600</v>
      </c>
      <c r="F35" s="13">
        <v>0</v>
      </c>
      <c r="G35" s="34" t="s">
        <v>19</v>
      </c>
      <c r="H35" s="79">
        <f>Modèle!V33</f>
        <v>0</v>
      </c>
      <c r="I35" s="80">
        <f t="shared" si="0"/>
        <v>0</v>
      </c>
    </row>
    <row r="36" spans="1:9" ht="13.5" customHeight="1" thickBot="1" x14ac:dyDescent="0.25">
      <c r="A36" s="11">
        <v>22</v>
      </c>
      <c r="B36" s="32" t="s">
        <v>56</v>
      </c>
      <c r="C36" s="33" t="s">
        <v>23</v>
      </c>
      <c r="D36" s="31" t="s">
        <v>43</v>
      </c>
      <c r="E36" s="13">
        <v>-26</v>
      </c>
      <c r="F36" s="13">
        <v>0</v>
      </c>
      <c r="G36" s="34" t="s">
        <v>19</v>
      </c>
      <c r="H36" s="79">
        <f>Modèle!W33</f>
        <v>1.0000000000045512</v>
      </c>
      <c r="I36" s="80">
        <f t="shared" si="0"/>
        <v>-26.000000000118334</v>
      </c>
    </row>
    <row r="37" spans="1:9" ht="13.5" customHeight="1" thickBot="1" x14ac:dyDescent="0.25">
      <c r="A37" s="11">
        <v>23</v>
      </c>
      <c r="B37" s="32" t="s">
        <v>57</v>
      </c>
      <c r="C37" s="33" t="s">
        <v>23</v>
      </c>
      <c r="D37" s="31" t="s">
        <v>45</v>
      </c>
      <c r="E37" s="13">
        <v>-482</v>
      </c>
      <c r="F37" s="13">
        <v>0</v>
      </c>
      <c r="G37" s="34" t="s">
        <v>19</v>
      </c>
      <c r="H37" s="79">
        <f>Modèle!X33</f>
        <v>0</v>
      </c>
      <c r="I37" s="80">
        <f t="shared" si="0"/>
        <v>0</v>
      </c>
    </row>
    <row r="38" spans="1:9" ht="13.5" customHeight="1" thickBot="1" x14ac:dyDescent="0.25">
      <c r="A38" s="11">
        <v>24</v>
      </c>
      <c r="B38" s="32" t="s">
        <v>58</v>
      </c>
      <c r="C38" s="33" t="s">
        <v>23</v>
      </c>
      <c r="D38" s="31" t="s">
        <v>47</v>
      </c>
      <c r="E38" s="13">
        <v>-4</v>
      </c>
      <c r="F38" s="13">
        <v>0</v>
      </c>
      <c r="G38" s="34" t="s">
        <v>19</v>
      </c>
      <c r="H38" s="79">
        <f>Modèle!Y33</f>
        <v>0</v>
      </c>
      <c r="I38" s="80">
        <f t="shared" si="0"/>
        <v>0</v>
      </c>
    </row>
    <row r="39" spans="1:9" ht="13.5" customHeight="1" thickBot="1" x14ac:dyDescent="0.25">
      <c r="A39" s="11">
        <v>25</v>
      </c>
      <c r="B39" s="32" t="s">
        <v>59</v>
      </c>
      <c r="C39" s="33" t="s">
        <v>23</v>
      </c>
      <c r="D39" s="31" t="s">
        <v>49</v>
      </c>
      <c r="E39" s="13">
        <v>-256</v>
      </c>
      <c r="F39" s="13">
        <v>0</v>
      </c>
      <c r="G39" s="34" t="s">
        <v>19</v>
      </c>
      <c r="H39" s="79">
        <f>Modèle!Z33</f>
        <v>0</v>
      </c>
      <c r="I39" s="80">
        <f t="shared" si="0"/>
        <v>0</v>
      </c>
    </row>
    <row r="40" spans="1:9" ht="13.5" customHeight="1" thickBot="1" x14ac:dyDescent="0.25">
      <c r="A40" s="11">
        <v>26</v>
      </c>
      <c r="B40" s="32" t="s">
        <v>60</v>
      </c>
      <c r="C40" s="33" t="s">
        <v>25</v>
      </c>
      <c r="D40" s="31" t="s">
        <v>31</v>
      </c>
      <c r="E40" s="13">
        <v>-596</v>
      </c>
      <c r="F40" s="13">
        <v>0</v>
      </c>
      <c r="G40" s="34" t="s">
        <v>19</v>
      </c>
      <c r="H40" s="79">
        <f>Modèle!AA33</f>
        <v>0</v>
      </c>
      <c r="I40" s="80">
        <f t="shared" si="0"/>
        <v>0</v>
      </c>
    </row>
    <row r="41" spans="1:9" ht="13.5" customHeight="1" thickBot="1" x14ac:dyDescent="0.25">
      <c r="A41" s="11">
        <v>27</v>
      </c>
      <c r="B41" s="32" t="s">
        <v>61</v>
      </c>
      <c r="C41" s="33" t="s">
        <v>25</v>
      </c>
      <c r="D41" s="31" t="s">
        <v>33</v>
      </c>
      <c r="E41" s="13">
        <v>-190</v>
      </c>
      <c r="F41" s="13">
        <v>0</v>
      </c>
      <c r="G41" s="34" t="s">
        <v>19</v>
      </c>
      <c r="H41" s="79">
        <f>Modèle!AB33</f>
        <v>2.2204460492503131E-16</v>
      </c>
      <c r="I41" s="80">
        <f t="shared" si="0"/>
        <v>-4.2188474935755949E-14</v>
      </c>
    </row>
    <row r="42" spans="1:9" ht="13.5" customHeight="1" thickBot="1" x14ac:dyDescent="0.25">
      <c r="A42" s="11">
        <v>28</v>
      </c>
      <c r="B42" s="32" t="s">
        <v>62</v>
      </c>
      <c r="C42" s="33" t="s">
        <v>25</v>
      </c>
      <c r="D42" s="31" t="s">
        <v>35</v>
      </c>
      <c r="E42" s="13">
        <v>-522</v>
      </c>
      <c r="F42" s="13">
        <v>0</v>
      </c>
      <c r="G42" s="34" t="s">
        <v>19</v>
      </c>
      <c r="H42" s="79">
        <f>Modèle!AC33</f>
        <v>0</v>
      </c>
      <c r="I42" s="80">
        <f t="shared" si="0"/>
        <v>0</v>
      </c>
    </row>
    <row r="43" spans="1:9" ht="13.5" customHeight="1" thickBot="1" x14ac:dyDescent="0.25">
      <c r="A43" s="11">
        <v>29</v>
      </c>
      <c r="B43" s="32" t="s">
        <v>63</v>
      </c>
      <c r="C43" s="33" t="s">
        <v>25</v>
      </c>
      <c r="D43" s="31" t="s">
        <v>37</v>
      </c>
      <c r="E43" s="13">
        <v>-30</v>
      </c>
      <c r="F43" s="13">
        <v>0</v>
      </c>
      <c r="G43" s="34" t="s">
        <v>19</v>
      </c>
      <c r="H43" s="79">
        <f>Modèle!AD33</f>
        <v>1.000000000004551</v>
      </c>
      <c r="I43" s="80">
        <f t="shared" si="0"/>
        <v>-30.000000000136531</v>
      </c>
    </row>
    <row r="44" spans="1:9" ht="13.5" customHeight="1" thickBot="1" x14ac:dyDescent="0.25">
      <c r="A44" s="11">
        <v>30</v>
      </c>
      <c r="B44" s="32" t="s">
        <v>64</v>
      </c>
      <c r="C44" s="33" t="s">
        <v>25</v>
      </c>
      <c r="D44" s="31" t="s">
        <v>39</v>
      </c>
      <c r="E44" s="13">
        <v>-458</v>
      </c>
      <c r="F44" s="13">
        <v>0</v>
      </c>
      <c r="G44" s="34" t="s">
        <v>19</v>
      </c>
      <c r="H44" s="79">
        <f>Modèle!AE33</f>
        <v>0</v>
      </c>
      <c r="I44" s="80">
        <f t="shared" si="0"/>
        <v>0</v>
      </c>
    </row>
    <row r="45" spans="1:9" ht="13.5" customHeight="1" thickBot="1" x14ac:dyDescent="0.25">
      <c r="A45" s="11">
        <v>31</v>
      </c>
      <c r="B45" s="32" t="s">
        <v>65</v>
      </c>
      <c r="C45" s="33" t="s">
        <v>25</v>
      </c>
      <c r="D45" s="31" t="s">
        <v>41</v>
      </c>
      <c r="E45" s="13">
        <v>-132</v>
      </c>
      <c r="F45" s="13">
        <v>0</v>
      </c>
      <c r="G45" s="34" t="s">
        <v>19</v>
      </c>
      <c r="H45" s="79">
        <f>Modèle!AF33</f>
        <v>0</v>
      </c>
      <c r="I45" s="80">
        <f t="shared" si="0"/>
        <v>0</v>
      </c>
    </row>
    <row r="46" spans="1:9" ht="13.5" customHeight="1" thickBot="1" x14ac:dyDescent="0.25">
      <c r="A46" s="11">
        <v>32</v>
      </c>
      <c r="B46" s="32" t="s">
        <v>66</v>
      </c>
      <c r="C46" s="33" t="s">
        <v>25</v>
      </c>
      <c r="D46" s="31" t="s">
        <v>43</v>
      </c>
      <c r="E46" s="13">
        <v>-428</v>
      </c>
      <c r="F46" s="13">
        <v>0</v>
      </c>
      <c r="G46" s="34" t="s">
        <v>19</v>
      </c>
      <c r="H46" s="79">
        <f>Modèle!AG33</f>
        <v>0</v>
      </c>
      <c r="I46" s="80">
        <f t="shared" si="0"/>
        <v>0</v>
      </c>
    </row>
    <row r="47" spans="1:9" ht="13.5" customHeight="1" thickBot="1" x14ac:dyDescent="0.25">
      <c r="A47" s="11">
        <v>33</v>
      </c>
      <c r="B47" s="32" t="s">
        <v>67</v>
      </c>
      <c r="C47" s="33" t="s">
        <v>25</v>
      </c>
      <c r="D47" s="31" t="s">
        <v>45</v>
      </c>
      <c r="E47" s="13">
        <v>-150</v>
      </c>
      <c r="F47" s="13">
        <v>0</v>
      </c>
      <c r="G47" s="34" t="s">
        <v>19</v>
      </c>
      <c r="H47" s="79">
        <f>Modèle!AH33</f>
        <v>0</v>
      </c>
      <c r="I47" s="80">
        <f t="shared" ref="I47:I78" si="1">E47*H47</f>
        <v>0</v>
      </c>
    </row>
    <row r="48" spans="1:9" ht="13.5" customHeight="1" thickBot="1" x14ac:dyDescent="0.25">
      <c r="A48" s="11">
        <v>34</v>
      </c>
      <c r="B48" s="32" t="s">
        <v>68</v>
      </c>
      <c r="C48" s="33" t="s">
        <v>25</v>
      </c>
      <c r="D48" s="31" t="s">
        <v>47</v>
      </c>
      <c r="E48" s="13">
        <v>-516</v>
      </c>
      <c r="F48" s="13">
        <v>0</v>
      </c>
      <c r="G48" s="34" t="s">
        <v>19</v>
      </c>
      <c r="H48" s="79">
        <f>Modèle!AI33</f>
        <v>0</v>
      </c>
      <c r="I48" s="80">
        <f t="shared" si="1"/>
        <v>0</v>
      </c>
    </row>
    <row r="49" spans="1:9" ht="13.5" customHeight="1" thickBot="1" x14ac:dyDescent="0.25">
      <c r="A49" s="11">
        <v>35</v>
      </c>
      <c r="B49" s="32" t="s">
        <v>69</v>
      </c>
      <c r="C49" s="33" t="s">
        <v>25</v>
      </c>
      <c r="D49" s="31" t="s">
        <v>49</v>
      </c>
      <c r="E49" s="13">
        <v>-568</v>
      </c>
      <c r="F49" s="13">
        <v>0</v>
      </c>
      <c r="G49" s="34" t="s">
        <v>19</v>
      </c>
      <c r="H49" s="79">
        <f>Modèle!AJ33</f>
        <v>0</v>
      </c>
      <c r="I49" s="80">
        <f t="shared" si="1"/>
        <v>0</v>
      </c>
    </row>
    <row r="50" spans="1:9" ht="13.5" customHeight="1" thickBot="1" x14ac:dyDescent="0.25">
      <c r="A50" s="11">
        <v>36</v>
      </c>
      <c r="B50" s="32" t="s">
        <v>70</v>
      </c>
      <c r="C50" s="33" t="s">
        <v>27</v>
      </c>
      <c r="D50" s="31" t="s">
        <v>31</v>
      </c>
      <c r="E50" s="13">
        <v>-218</v>
      </c>
      <c r="F50" s="13">
        <v>0</v>
      </c>
      <c r="G50" s="34" t="s">
        <v>19</v>
      </c>
      <c r="H50" s="79">
        <f>Modèle!AK33</f>
        <v>1.0000000000045512</v>
      </c>
      <c r="I50" s="80">
        <f t="shared" si="1"/>
        <v>-218.00000000099217</v>
      </c>
    </row>
    <row r="51" spans="1:9" ht="13.5" customHeight="1" thickBot="1" x14ac:dyDescent="0.25">
      <c r="A51" s="11">
        <v>37</v>
      </c>
      <c r="B51" s="32" t="s">
        <v>71</v>
      </c>
      <c r="C51" s="33" t="s">
        <v>27</v>
      </c>
      <c r="D51" s="31" t="s">
        <v>33</v>
      </c>
      <c r="E51" s="13">
        <v>-544</v>
      </c>
      <c r="F51" s="13">
        <v>0</v>
      </c>
      <c r="G51" s="34" t="s">
        <v>19</v>
      </c>
      <c r="H51" s="79">
        <f>Modèle!AL33</f>
        <v>0</v>
      </c>
      <c r="I51" s="80">
        <f t="shared" si="1"/>
        <v>0</v>
      </c>
    </row>
    <row r="52" spans="1:9" ht="13.5" customHeight="1" thickBot="1" x14ac:dyDescent="0.25">
      <c r="A52" s="11">
        <v>38</v>
      </c>
      <c r="B52" s="32" t="s">
        <v>72</v>
      </c>
      <c r="C52" s="33" t="s">
        <v>27</v>
      </c>
      <c r="D52" s="31" t="s">
        <v>35</v>
      </c>
      <c r="E52" s="13">
        <v>-164</v>
      </c>
      <c r="F52" s="13">
        <v>0</v>
      </c>
      <c r="G52" s="34" t="s">
        <v>19</v>
      </c>
      <c r="H52" s="79">
        <f>Modèle!AM33</f>
        <v>0</v>
      </c>
      <c r="I52" s="80">
        <f t="shared" si="1"/>
        <v>0</v>
      </c>
    </row>
    <row r="53" spans="1:9" ht="13.5" customHeight="1" thickBot="1" x14ac:dyDescent="0.25">
      <c r="A53" s="11">
        <v>39</v>
      </c>
      <c r="B53" s="32" t="s">
        <v>73</v>
      </c>
      <c r="C53" s="33" t="s">
        <v>27</v>
      </c>
      <c r="D53" s="31" t="s">
        <v>37</v>
      </c>
      <c r="E53" s="13">
        <v>-14</v>
      </c>
      <c r="F53" s="13">
        <v>0</v>
      </c>
      <c r="G53" s="34" t="s">
        <v>19</v>
      </c>
      <c r="H53" s="79">
        <f>Modèle!AN33</f>
        <v>1.1102230246302094E-16</v>
      </c>
      <c r="I53" s="80">
        <f t="shared" si="1"/>
        <v>-1.5543122344822933E-15</v>
      </c>
    </row>
    <row r="54" spans="1:9" ht="13.5" customHeight="1" thickBot="1" x14ac:dyDescent="0.25">
      <c r="A54" s="11">
        <v>40</v>
      </c>
      <c r="B54" s="32" t="s">
        <v>74</v>
      </c>
      <c r="C54" s="33" t="s">
        <v>27</v>
      </c>
      <c r="D54" s="31" t="s">
        <v>39</v>
      </c>
      <c r="E54" s="13">
        <v>-456</v>
      </c>
      <c r="F54" s="13">
        <v>0</v>
      </c>
      <c r="G54" s="34" t="s">
        <v>19</v>
      </c>
      <c r="H54" s="79">
        <f>Modèle!AO33</f>
        <v>0</v>
      </c>
      <c r="I54" s="80">
        <f t="shared" si="1"/>
        <v>0</v>
      </c>
    </row>
    <row r="55" spans="1:9" ht="13.5" customHeight="1" thickBot="1" x14ac:dyDescent="0.25">
      <c r="A55" s="11">
        <v>41</v>
      </c>
      <c r="B55" s="32" t="s">
        <v>75</v>
      </c>
      <c r="C55" s="33" t="s">
        <v>27</v>
      </c>
      <c r="D55" s="31" t="s">
        <v>41</v>
      </c>
      <c r="E55" s="13">
        <v>-186</v>
      </c>
      <c r="F55" s="13">
        <v>0</v>
      </c>
      <c r="G55" s="34" t="s">
        <v>19</v>
      </c>
      <c r="H55" s="79">
        <f>Modèle!AP33</f>
        <v>0</v>
      </c>
      <c r="I55" s="80">
        <f t="shared" si="1"/>
        <v>0</v>
      </c>
    </row>
    <row r="56" spans="1:9" ht="13.5" customHeight="1" thickBot="1" x14ac:dyDescent="0.25">
      <c r="A56" s="11">
        <v>42</v>
      </c>
      <c r="B56" s="32" t="s">
        <v>76</v>
      </c>
      <c r="C56" s="33" t="s">
        <v>27</v>
      </c>
      <c r="D56" s="31" t="s">
        <v>43</v>
      </c>
      <c r="E56" s="13">
        <v>-596</v>
      </c>
      <c r="F56" s="13">
        <v>0</v>
      </c>
      <c r="G56" s="34" t="s">
        <v>19</v>
      </c>
      <c r="H56" s="79">
        <f>Modèle!AQ33</f>
        <v>0</v>
      </c>
      <c r="I56" s="80">
        <f t="shared" si="1"/>
        <v>0</v>
      </c>
    </row>
    <row r="57" spans="1:9" ht="13.5" customHeight="1" thickBot="1" x14ac:dyDescent="0.25">
      <c r="A57" s="11">
        <v>43</v>
      </c>
      <c r="B57" s="32" t="s">
        <v>77</v>
      </c>
      <c r="C57" s="33" t="s">
        <v>27</v>
      </c>
      <c r="D57" s="31" t="s">
        <v>45</v>
      </c>
      <c r="E57" s="13">
        <v>-572</v>
      </c>
      <c r="F57" s="13">
        <v>0</v>
      </c>
      <c r="G57" s="34" t="s">
        <v>19</v>
      </c>
      <c r="H57" s="79">
        <f>Modèle!AR33</f>
        <v>0</v>
      </c>
      <c r="I57" s="80">
        <f t="shared" si="1"/>
        <v>0</v>
      </c>
    </row>
    <row r="58" spans="1:9" ht="13.5" customHeight="1" thickBot="1" x14ac:dyDescent="0.25">
      <c r="A58" s="11">
        <v>44</v>
      </c>
      <c r="B58" s="32" t="s">
        <v>78</v>
      </c>
      <c r="C58" s="33" t="s">
        <v>27</v>
      </c>
      <c r="D58" s="31" t="s">
        <v>47</v>
      </c>
      <c r="E58" s="13">
        <v>-544</v>
      </c>
      <c r="F58" s="13">
        <v>0</v>
      </c>
      <c r="G58" s="34" t="s">
        <v>19</v>
      </c>
      <c r="H58" s="79">
        <f>Modèle!AS33</f>
        <v>0</v>
      </c>
      <c r="I58" s="80">
        <f t="shared" si="1"/>
        <v>0</v>
      </c>
    </row>
    <row r="59" spans="1:9" ht="13.5" customHeight="1" thickBot="1" x14ac:dyDescent="0.25">
      <c r="A59" s="11">
        <v>45</v>
      </c>
      <c r="B59" s="32" t="s">
        <v>79</v>
      </c>
      <c r="C59" s="33" t="s">
        <v>27</v>
      </c>
      <c r="D59" s="31" t="s">
        <v>49</v>
      </c>
      <c r="E59" s="13">
        <v>-334</v>
      </c>
      <c r="F59" s="13">
        <v>0</v>
      </c>
      <c r="G59" s="34" t="s">
        <v>19</v>
      </c>
      <c r="H59" s="79">
        <f>Modèle!AT33</f>
        <v>0</v>
      </c>
      <c r="I59" s="80">
        <f t="shared" si="1"/>
        <v>0</v>
      </c>
    </row>
    <row r="60" spans="1:9" ht="13.5" customHeight="1" thickBot="1" x14ac:dyDescent="0.25">
      <c r="A60" s="11">
        <v>46</v>
      </c>
      <c r="B60" s="32" t="s">
        <v>80</v>
      </c>
      <c r="C60" s="33" t="s">
        <v>29</v>
      </c>
      <c r="D60" s="31" t="s">
        <v>31</v>
      </c>
      <c r="E60" s="13">
        <v>-550</v>
      </c>
      <c r="F60" s="13">
        <v>0</v>
      </c>
      <c r="G60" s="34" t="s">
        <v>19</v>
      </c>
      <c r="H60" s="79">
        <f>Modèle!AU33</f>
        <v>0</v>
      </c>
      <c r="I60" s="80">
        <f t="shared" si="1"/>
        <v>0</v>
      </c>
    </row>
    <row r="61" spans="1:9" ht="13.5" customHeight="1" thickBot="1" x14ac:dyDescent="0.25">
      <c r="A61" s="11">
        <v>47</v>
      </c>
      <c r="B61" s="32" t="s">
        <v>81</v>
      </c>
      <c r="C61" s="33" t="s">
        <v>29</v>
      </c>
      <c r="D61" s="31" t="s">
        <v>33</v>
      </c>
      <c r="E61" s="13">
        <v>-260</v>
      </c>
      <c r="F61" s="13">
        <v>0</v>
      </c>
      <c r="G61" s="34" t="s">
        <v>19</v>
      </c>
      <c r="H61" s="79">
        <f>Modèle!AV33</f>
        <v>1.1102230246201036E-16</v>
      </c>
      <c r="I61" s="80">
        <f t="shared" si="1"/>
        <v>-2.8865798640122696E-14</v>
      </c>
    </row>
    <row r="62" spans="1:9" ht="13.5" customHeight="1" thickBot="1" x14ac:dyDescent="0.25">
      <c r="A62" s="11">
        <v>48</v>
      </c>
      <c r="B62" s="32" t="s">
        <v>82</v>
      </c>
      <c r="C62" s="33" t="s">
        <v>29</v>
      </c>
      <c r="D62" s="31" t="s">
        <v>35</v>
      </c>
      <c r="E62" s="13">
        <v>-546</v>
      </c>
      <c r="F62" s="13">
        <v>0</v>
      </c>
      <c r="G62" s="34" t="s">
        <v>19</v>
      </c>
      <c r="H62" s="79">
        <f>Modèle!AW33</f>
        <v>0</v>
      </c>
      <c r="I62" s="80">
        <f t="shared" si="1"/>
        <v>0</v>
      </c>
    </row>
    <row r="63" spans="1:9" ht="13.5" customHeight="1" thickBot="1" x14ac:dyDescent="0.25">
      <c r="A63" s="11">
        <v>49</v>
      </c>
      <c r="B63" s="32" t="s">
        <v>83</v>
      </c>
      <c r="C63" s="33" t="s">
        <v>29</v>
      </c>
      <c r="D63" s="31" t="s">
        <v>37</v>
      </c>
      <c r="E63" s="13">
        <v>-440</v>
      </c>
      <c r="F63" s="13">
        <v>0</v>
      </c>
      <c r="G63" s="34" t="s">
        <v>19</v>
      </c>
      <c r="H63" s="79">
        <f>Modèle!AX33</f>
        <v>0</v>
      </c>
      <c r="I63" s="80">
        <f t="shared" si="1"/>
        <v>0</v>
      </c>
    </row>
    <row r="64" spans="1:9" ht="13.5" customHeight="1" thickBot="1" x14ac:dyDescent="0.25">
      <c r="A64" s="11">
        <v>50</v>
      </c>
      <c r="B64" s="32" t="s">
        <v>84</v>
      </c>
      <c r="C64" s="33" t="s">
        <v>29</v>
      </c>
      <c r="D64" s="31" t="s">
        <v>39</v>
      </c>
      <c r="E64" s="13">
        <v>-168</v>
      </c>
      <c r="F64" s="13">
        <v>0</v>
      </c>
      <c r="G64" s="34" t="s">
        <v>19</v>
      </c>
      <c r="H64" s="79">
        <f>Modèle!AY33</f>
        <v>0</v>
      </c>
      <c r="I64" s="80">
        <f t="shared" si="1"/>
        <v>0</v>
      </c>
    </row>
    <row r="65" spans="1:9" ht="13.5" customHeight="1" thickBot="1" x14ac:dyDescent="0.25">
      <c r="A65" s="11">
        <v>51</v>
      </c>
      <c r="B65" s="32" t="s">
        <v>85</v>
      </c>
      <c r="C65" s="33" t="s">
        <v>29</v>
      </c>
      <c r="D65" s="31" t="s">
        <v>41</v>
      </c>
      <c r="E65" s="13">
        <v>-438</v>
      </c>
      <c r="F65" s="13">
        <v>0</v>
      </c>
      <c r="G65" s="34" t="s">
        <v>19</v>
      </c>
      <c r="H65" s="79">
        <f>Modèle!AZ33</f>
        <v>0</v>
      </c>
      <c r="I65" s="80">
        <f t="shared" si="1"/>
        <v>0</v>
      </c>
    </row>
    <row r="66" spans="1:9" ht="13.5" customHeight="1" thickBot="1" x14ac:dyDescent="0.25">
      <c r="A66" s="11">
        <v>52</v>
      </c>
      <c r="B66" s="32" t="s">
        <v>86</v>
      </c>
      <c r="C66" s="33" t="s">
        <v>29</v>
      </c>
      <c r="D66" s="31" t="s">
        <v>43</v>
      </c>
      <c r="E66" s="13">
        <v>-378</v>
      </c>
      <c r="F66" s="13">
        <v>0</v>
      </c>
      <c r="G66" s="34" t="s">
        <v>19</v>
      </c>
      <c r="H66" s="79">
        <f>Modèle!BA33</f>
        <v>0</v>
      </c>
      <c r="I66" s="80">
        <f t="shared" si="1"/>
        <v>0</v>
      </c>
    </row>
    <row r="67" spans="1:9" ht="13.5" customHeight="1" thickBot="1" x14ac:dyDescent="0.25">
      <c r="A67" s="11">
        <v>53</v>
      </c>
      <c r="B67" s="32" t="s">
        <v>87</v>
      </c>
      <c r="C67" s="33" t="s">
        <v>29</v>
      </c>
      <c r="D67" s="31" t="s">
        <v>45</v>
      </c>
      <c r="E67" s="13">
        <v>-166</v>
      </c>
      <c r="F67" s="13">
        <v>0</v>
      </c>
      <c r="G67" s="34" t="s">
        <v>19</v>
      </c>
      <c r="H67" s="79">
        <f>Modèle!BB33</f>
        <v>1.0000000000045512</v>
      </c>
      <c r="I67" s="80">
        <f t="shared" si="1"/>
        <v>-166.00000000075551</v>
      </c>
    </row>
    <row r="68" spans="1:9" ht="13.5" customHeight="1" thickBot="1" x14ac:dyDescent="0.25">
      <c r="A68" s="11">
        <v>54</v>
      </c>
      <c r="B68" s="32" t="s">
        <v>88</v>
      </c>
      <c r="C68" s="33" t="s">
        <v>29</v>
      </c>
      <c r="D68" s="31" t="s">
        <v>47</v>
      </c>
      <c r="E68" s="13">
        <v>-150</v>
      </c>
      <c r="F68" s="13">
        <v>0</v>
      </c>
      <c r="G68" s="34" t="s">
        <v>19</v>
      </c>
      <c r="H68" s="79">
        <f>Modèle!BC33</f>
        <v>0</v>
      </c>
      <c r="I68" s="80">
        <f t="shared" si="1"/>
        <v>0</v>
      </c>
    </row>
    <row r="69" spans="1:9" ht="13.5" customHeight="1" thickBot="1" x14ac:dyDescent="0.25">
      <c r="A69" s="11">
        <v>55</v>
      </c>
      <c r="B69" s="32" t="s">
        <v>89</v>
      </c>
      <c r="C69" s="33" t="s">
        <v>29</v>
      </c>
      <c r="D69" s="31" t="s">
        <v>49</v>
      </c>
      <c r="E69" s="13">
        <v>-194</v>
      </c>
      <c r="F69" s="13">
        <v>0</v>
      </c>
      <c r="G69" s="34" t="s">
        <v>19</v>
      </c>
      <c r="H69" s="79">
        <f>Modèle!BD33</f>
        <v>0</v>
      </c>
      <c r="I69" s="80">
        <f t="shared" si="1"/>
        <v>0</v>
      </c>
    </row>
    <row r="70" spans="1:9" ht="13.5" customHeight="1" thickBot="1" x14ac:dyDescent="0.25">
      <c r="A70" s="11">
        <v>56</v>
      </c>
      <c r="B70" s="32" t="s">
        <v>90</v>
      </c>
      <c r="C70" s="33" t="s">
        <v>31</v>
      </c>
      <c r="D70" s="13" t="s">
        <v>19</v>
      </c>
      <c r="E70" s="13">
        <v>3600</v>
      </c>
      <c r="F70" s="13">
        <v>0</v>
      </c>
      <c r="G70" s="13">
        <v>1</v>
      </c>
      <c r="H70" s="79">
        <f>Modèle!BE33</f>
        <v>1.0000000000045512</v>
      </c>
      <c r="I70" s="80">
        <f t="shared" si="1"/>
        <v>3600.0000000163845</v>
      </c>
    </row>
    <row r="71" spans="1:9" ht="13.5" customHeight="1" thickBot="1" x14ac:dyDescent="0.25">
      <c r="A71" s="11">
        <v>57</v>
      </c>
      <c r="B71" s="32" t="s">
        <v>91</v>
      </c>
      <c r="C71" s="33" t="s">
        <v>33</v>
      </c>
      <c r="D71" s="13" t="s">
        <v>19</v>
      </c>
      <c r="E71" s="13">
        <v>3100</v>
      </c>
      <c r="F71" s="13">
        <v>0</v>
      </c>
      <c r="G71" s="13">
        <v>1</v>
      </c>
      <c r="H71" s="79">
        <f>Modèle!BF33</f>
        <v>4.4408920985006262E-16</v>
      </c>
      <c r="I71" s="80">
        <f t="shared" si="1"/>
        <v>1.3766765505351941E-12</v>
      </c>
    </row>
    <row r="72" spans="1:9" ht="13.5" customHeight="1" thickBot="1" x14ac:dyDescent="0.25">
      <c r="A72" s="11">
        <v>58</v>
      </c>
      <c r="B72" s="32" t="s">
        <v>92</v>
      </c>
      <c r="C72" s="33" t="s">
        <v>35</v>
      </c>
      <c r="D72" s="13" t="s">
        <v>19</v>
      </c>
      <c r="E72" s="13">
        <v>2900</v>
      </c>
      <c r="F72" s="13">
        <v>0</v>
      </c>
      <c r="G72" s="13">
        <v>1</v>
      </c>
      <c r="H72" s="79">
        <f>Modèle!BG33</f>
        <v>0</v>
      </c>
      <c r="I72" s="80">
        <f t="shared" si="1"/>
        <v>0</v>
      </c>
    </row>
    <row r="73" spans="1:9" ht="13.5" customHeight="1" thickBot="1" x14ac:dyDescent="0.25">
      <c r="A73" s="11">
        <v>59</v>
      </c>
      <c r="B73" s="32" t="s">
        <v>93</v>
      </c>
      <c r="C73" s="33" t="s">
        <v>37</v>
      </c>
      <c r="D73" s="13" t="s">
        <v>19</v>
      </c>
      <c r="E73" s="13">
        <v>3000</v>
      </c>
      <c r="F73" s="13">
        <v>0</v>
      </c>
      <c r="G73" s="13">
        <v>1</v>
      </c>
      <c r="H73" s="79">
        <f>Modèle!BH33</f>
        <v>1.0000000000045512</v>
      </c>
      <c r="I73" s="80">
        <f t="shared" si="1"/>
        <v>3000.0000000136538</v>
      </c>
    </row>
    <row r="74" spans="1:9" ht="13.5" customHeight="1" thickBot="1" x14ac:dyDescent="0.25">
      <c r="A74" s="11">
        <v>60</v>
      </c>
      <c r="B74" s="32" t="s">
        <v>94</v>
      </c>
      <c r="C74" s="33" t="s">
        <v>39</v>
      </c>
      <c r="D74" s="13" t="s">
        <v>19</v>
      </c>
      <c r="E74" s="13">
        <v>2500</v>
      </c>
      <c r="F74" s="13">
        <v>0</v>
      </c>
      <c r="G74" s="13">
        <v>1</v>
      </c>
      <c r="H74" s="79">
        <f>Modèle!BI33</f>
        <v>0</v>
      </c>
      <c r="I74" s="80">
        <f t="shared" si="1"/>
        <v>0</v>
      </c>
    </row>
    <row r="75" spans="1:9" ht="13.5" customHeight="1" thickBot="1" x14ac:dyDescent="0.25">
      <c r="A75" s="11">
        <v>61</v>
      </c>
      <c r="B75" s="32" t="s">
        <v>95</v>
      </c>
      <c r="C75" s="33" t="s">
        <v>41</v>
      </c>
      <c r="D75" s="13" t="s">
        <v>19</v>
      </c>
      <c r="E75" s="13">
        <v>2700</v>
      </c>
      <c r="F75" s="13">
        <v>0</v>
      </c>
      <c r="G75" s="13">
        <v>1</v>
      </c>
      <c r="H75" s="79">
        <f>Modèle!BJ33</f>
        <v>0</v>
      </c>
      <c r="I75" s="80">
        <f t="shared" si="1"/>
        <v>0</v>
      </c>
    </row>
    <row r="76" spans="1:9" ht="13.5" customHeight="1" thickBot="1" x14ac:dyDescent="0.25">
      <c r="A76" s="11">
        <v>62</v>
      </c>
      <c r="B76" s="32" t="s">
        <v>96</v>
      </c>
      <c r="C76" s="33" t="s">
        <v>43</v>
      </c>
      <c r="D76" s="13" t="s">
        <v>19</v>
      </c>
      <c r="E76" s="13">
        <v>3200</v>
      </c>
      <c r="F76" s="13">
        <v>0</v>
      </c>
      <c r="G76" s="13">
        <v>1</v>
      </c>
      <c r="H76" s="79">
        <f>Modèle!BK33</f>
        <v>1.0000000000045512</v>
      </c>
      <c r="I76" s="80">
        <f t="shared" si="1"/>
        <v>3200.0000000145642</v>
      </c>
    </row>
    <row r="77" spans="1:9" ht="13.5" customHeight="1" thickBot="1" x14ac:dyDescent="0.25">
      <c r="A77" s="11">
        <v>63</v>
      </c>
      <c r="B77" s="32" t="s">
        <v>97</v>
      </c>
      <c r="C77" s="33" t="s">
        <v>45</v>
      </c>
      <c r="D77" s="13" t="s">
        <v>19</v>
      </c>
      <c r="E77" s="13">
        <v>4500</v>
      </c>
      <c r="F77" s="13">
        <v>0</v>
      </c>
      <c r="G77" s="13">
        <v>1</v>
      </c>
      <c r="H77" s="79">
        <f>Modèle!BL33</f>
        <v>1.0000000000045512</v>
      </c>
      <c r="I77" s="80">
        <f t="shared" si="1"/>
        <v>4500.0000000204809</v>
      </c>
    </row>
    <row r="78" spans="1:9" ht="13.5" customHeight="1" thickBot="1" x14ac:dyDescent="0.25">
      <c r="A78" s="28">
        <v>64</v>
      </c>
      <c r="B78" s="35" t="s">
        <v>98</v>
      </c>
      <c r="C78" s="33" t="s">
        <v>47</v>
      </c>
      <c r="D78" s="13" t="s">
        <v>19</v>
      </c>
      <c r="E78" s="13">
        <v>3800</v>
      </c>
      <c r="F78" s="13">
        <v>0</v>
      </c>
      <c r="G78" s="13">
        <v>1</v>
      </c>
      <c r="H78" s="79">
        <f>Modèle!BM33</f>
        <v>1.0000000000045512</v>
      </c>
      <c r="I78" s="80">
        <f t="shared" si="1"/>
        <v>3800.000000017295</v>
      </c>
    </row>
    <row r="79" spans="1:9" ht="13.5" customHeight="1" thickBot="1" x14ac:dyDescent="0.25">
      <c r="A79" s="12">
        <v>65</v>
      </c>
      <c r="B79" s="36" t="s">
        <v>99</v>
      </c>
      <c r="C79" s="37" t="s">
        <v>49</v>
      </c>
      <c r="D79" s="14" t="s">
        <v>19</v>
      </c>
      <c r="E79" s="14">
        <v>2700</v>
      </c>
      <c r="F79" s="38">
        <v>0</v>
      </c>
      <c r="G79" s="14">
        <v>1</v>
      </c>
      <c r="H79" s="81">
        <f>Modèle!BN33</f>
        <v>1.1102230246201039E-16</v>
      </c>
      <c r="I79" s="82">
        <f t="shared" ref="I79" si="2">E79*H79</f>
        <v>2.9976021664742805E-13</v>
      </c>
    </row>
    <row r="80" spans="1:9" ht="13.5" customHeight="1" thickTop="1" thickBot="1" x14ac:dyDescent="0.25">
      <c r="H80" s="25" t="s">
        <v>18</v>
      </c>
      <c r="I80" s="83">
        <f>SUM(I15:I79)</f>
        <v>17656.000000080359</v>
      </c>
    </row>
    <row r="81" ht="13.5" customHeight="1" thickTop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5" r:id="rId4" name="cmdResoudre">
          <controlPr defaultSize="0" autoLine="0" r:id="rId5">
            <anchor moveWithCells="1">
              <from>
                <xdr:col>3</xdr:col>
                <xdr:colOff>142875</xdr:colOff>
                <xdr:row>80</xdr:row>
                <xdr:rowOff>19050</xdr:rowOff>
              </from>
              <to>
                <xdr:col>5</xdr:col>
                <xdr:colOff>295275</xdr:colOff>
                <xdr:row>82</xdr:row>
                <xdr:rowOff>47625</xdr:rowOff>
              </to>
            </anchor>
          </controlPr>
        </control>
      </mc:Choice>
      <mc:Fallback>
        <control shapeId="4105" r:id="rId4" name="cmdResoudre"/>
      </mc:Fallback>
    </mc:AlternateContent>
    <mc:AlternateContent xmlns:mc="http://schemas.openxmlformats.org/markup-compatibility/2006">
      <mc:Choice Requires="x14">
        <control shapeId="4103" r:id="rId6" name="cboMaxMin">
          <controlPr defaultSize="0" autoLine="0" r:id="rId7">
            <anchor moveWithCells="1">
              <from>
                <xdr:col>8</xdr:col>
                <xdr:colOff>0</xdr:colOff>
                <xdr:row>8</xdr:row>
                <xdr:rowOff>9525</xdr:rowOff>
              </from>
              <to>
                <xdr:col>9</xdr:col>
                <xdr:colOff>47625</xdr:colOff>
                <xdr:row>9</xdr:row>
                <xdr:rowOff>76200</xdr:rowOff>
              </to>
            </anchor>
          </controlPr>
        </control>
      </mc:Choice>
      <mc:Fallback>
        <control shapeId="4103" r:id="rId6" name="cboMaxMin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80</xdr:row>
                <xdr:rowOff>19050</xdr:rowOff>
              </from>
              <to>
                <xdr:col>2</xdr:col>
                <xdr:colOff>581025</xdr:colOff>
                <xdr:row>82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1" r:id="rId10" name="cmdSaisieDonnees">
          <controlPr defaultSize="0" autoLine="0" r:id="rId11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10" name="cmdSaisieDonnees"/>
      </mc:Fallback>
    </mc:AlternateContent>
    <mc:AlternateContent xmlns:mc="http://schemas.openxmlformats.org/markup-compatibility/2006">
      <mc:Choice Requires="x14">
        <control shapeId="4100" r:id="rId12" name="cmdNouveau">
          <controlPr defaultSize="0" autoLine="0" r:id="rId13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12" name="cmdNouveau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Q33"/>
  <sheetViews>
    <sheetView zoomScale="80" zoomScaleNormal="80" workbookViewId="0">
      <selection activeCell="BO10" sqref="BO10"/>
    </sheetView>
  </sheetViews>
  <sheetFormatPr baseColWidth="10" defaultColWidth="6.7109375" defaultRowHeight="12.75" x14ac:dyDescent="0.2"/>
  <cols>
    <col min="1" max="1" width="37.140625" style="5" customWidth="1"/>
    <col min="2" max="23" width="6.7109375" style="5" customWidth="1"/>
    <col min="24" max="66" width="6.7109375" style="5"/>
    <col min="67" max="69" width="7.85546875" style="5" customWidth="1"/>
    <col min="70" max="16384" width="6.7109375" style="5"/>
  </cols>
  <sheetData>
    <row r="1" spans="1:69" ht="15.75" x14ac:dyDescent="0.25">
      <c r="A1" s="39" t="s">
        <v>132</v>
      </c>
    </row>
    <row r="3" spans="1:69" x14ac:dyDescent="0.2">
      <c r="A3" s="3" t="s">
        <v>100</v>
      </c>
    </row>
    <row r="4" spans="1:69" x14ac:dyDescent="0.2">
      <c r="A4" s="3" t="s">
        <v>101</v>
      </c>
      <c r="B4" s="5">
        <v>15</v>
      </c>
    </row>
    <row r="5" spans="1:69" x14ac:dyDescent="0.2">
      <c r="A5" s="3" t="s">
        <v>4</v>
      </c>
      <c r="B5" s="5">
        <v>65</v>
      </c>
    </row>
    <row r="7" spans="1:69" x14ac:dyDescent="0.2">
      <c r="A7" s="3" t="s">
        <v>102</v>
      </c>
      <c r="B7" s="40" t="s">
        <v>19</v>
      </c>
      <c r="C7" s="40" t="s">
        <v>19</v>
      </c>
      <c r="D7" s="40" t="s">
        <v>19</v>
      </c>
      <c r="E7" s="40" t="s">
        <v>19</v>
      </c>
      <c r="F7" s="40" t="s">
        <v>19</v>
      </c>
      <c r="G7" s="40" t="s">
        <v>21</v>
      </c>
      <c r="H7" s="40" t="s">
        <v>21</v>
      </c>
      <c r="I7" s="40" t="s">
        <v>21</v>
      </c>
      <c r="J7" s="40" t="s">
        <v>21</v>
      </c>
      <c r="K7" s="40" t="s">
        <v>21</v>
      </c>
      <c r="L7" s="40" t="s">
        <v>21</v>
      </c>
      <c r="M7" s="40" t="s">
        <v>21</v>
      </c>
      <c r="N7" s="40" t="s">
        <v>21</v>
      </c>
      <c r="O7" s="40" t="s">
        <v>21</v>
      </c>
      <c r="P7" s="40" t="s">
        <v>21</v>
      </c>
      <c r="Q7" s="40" t="s">
        <v>23</v>
      </c>
      <c r="R7" s="40" t="s">
        <v>23</v>
      </c>
      <c r="S7" s="40" t="s">
        <v>23</v>
      </c>
      <c r="T7" s="40" t="s">
        <v>23</v>
      </c>
      <c r="U7" s="40" t="s">
        <v>23</v>
      </c>
      <c r="V7" s="40" t="s">
        <v>23</v>
      </c>
      <c r="W7" s="40" t="s">
        <v>23</v>
      </c>
      <c r="X7" s="40" t="s">
        <v>23</v>
      </c>
      <c r="Y7" s="40" t="s">
        <v>23</v>
      </c>
      <c r="Z7" s="40" t="s">
        <v>23</v>
      </c>
      <c r="AA7" s="40" t="s">
        <v>25</v>
      </c>
      <c r="AB7" s="40" t="s">
        <v>25</v>
      </c>
      <c r="AC7" s="40" t="s">
        <v>25</v>
      </c>
      <c r="AD7" s="40" t="s">
        <v>25</v>
      </c>
      <c r="AE7" s="40" t="s">
        <v>25</v>
      </c>
      <c r="AF7" s="40" t="s">
        <v>25</v>
      </c>
      <c r="AG7" s="40" t="s">
        <v>25</v>
      </c>
      <c r="AH7" s="40" t="s">
        <v>25</v>
      </c>
      <c r="AI7" s="40" t="s">
        <v>25</v>
      </c>
      <c r="AJ7" s="40" t="s">
        <v>25</v>
      </c>
      <c r="AK7" s="40" t="s">
        <v>27</v>
      </c>
      <c r="AL7" s="40" t="s">
        <v>27</v>
      </c>
      <c r="AM7" s="40" t="s">
        <v>27</v>
      </c>
      <c r="AN7" s="40" t="s">
        <v>27</v>
      </c>
      <c r="AO7" s="40" t="s">
        <v>27</v>
      </c>
      <c r="AP7" s="40" t="s">
        <v>27</v>
      </c>
      <c r="AQ7" s="40" t="s">
        <v>27</v>
      </c>
      <c r="AR7" s="40" t="s">
        <v>27</v>
      </c>
      <c r="AS7" s="40" t="s">
        <v>27</v>
      </c>
      <c r="AT7" s="40" t="s">
        <v>27</v>
      </c>
      <c r="AU7" s="40" t="s">
        <v>29</v>
      </c>
      <c r="AV7" s="40" t="s">
        <v>29</v>
      </c>
      <c r="AW7" s="40" t="s">
        <v>29</v>
      </c>
      <c r="AX7" s="40" t="s">
        <v>29</v>
      </c>
      <c r="AY7" s="40" t="s">
        <v>29</v>
      </c>
      <c r="AZ7" s="40" t="s">
        <v>29</v>
      </c>
      <c r="BA7" s="40" t="s">
        <v>29</v>
      </c>
      <c r="BB7" s="40" t="s">
        <v>29</v>
      </c>
      <c r="BC7" s="40" t="s">
        <v>29</v>
      </c>
      <c r="BD7" s="40" t="s">
        <v>29</v>
      </c>
      <c r="BE7" s="40" t="s">
        <v>31</v>
      </c>
      <c r="BF7" s="40" t="s">
        <v>33</v>
      </c>
      <c r="BG7" s="40" t="s">
        <v>35</v>
      </c>
      <c r="BH7" s="40" t="s">
        <v>37</v>
      </c>
      <c r="BI7" s="40" t="s">
        <v>39</v>
      </c>
      <c r="BJ7" s="40" t="s">
        <v>41</v>
      </c>
      <c r="BK7" s="40" t="s">
        <v>43</v>
      </c>
      <c r="BL7" s="40" t="s">
        <v>45</v>
      </c>
      <c r="BM7" s="40" t="s">
        <v>47</v>
      </c>
      <c r="BN7" s="40" t="s">
        <v>49</v>
      </c>
      <c r="BO7" s="57" t="s">
        <v>106</v>
      </c>
      <c r="BP7" s="57" t="s">
        <v>108</v>
      </c>
      <c r="BQ7" s="57" t="s">
        <v>109</v>
      </c>
    </row>
    <row r="8" spans="1:69" x14ac:dyDescent="0.2">
      <c r="A8" s="41" t="s">
        <v>103</v>
      </c>
      <c r="B8" s="40" t="s">
        <v>21</v>
      </c>
      <c r="C8" s="40" t="s">
        <v>23</v>
      </c>
      <c r="D8" s="40" t="s">
        <v>25</v>
      </c>
      <c r="E8" s="40" t="s">
        <v>27</v>
      </c>
      <c r="F8" s="40" t="s">
        <v>29</v>
      </c>
      <c r="G8" s="40" t="s">
        <v>31</v>
      </c>
      <c r="H8" s="40" t="s">
        <v>33</v>
      </c>
      <c r="I8" s="40" t="s">
        <v>35</v>
      </c>
      <c r="J8" s="40" t="s">
        <v>37</v>
      </c>
      <c r="K8" s="40" t="s">
        <v>39</v>
      </c>
      <c r="L8" s="40" t="s">
        <v>41</v>
      </c>
      <c r="M8" s="40" t="s">
        <v>43</v>
      </c>
      <c r="N8" s="40" t="s">
        <v>45</v>
      </c>
      <c r="O8" s="40" t="s">
        <v>47</v>
      </c>
      <c r="P8" s="40" t="s">
        <v>49</v>
      </c>
      <c r="Q8" s="40" t="s">
        <v>31</v>
      </c>
      <c r="R8" s="40" t="s">
        <v>33</v>
      </c>
      <c r="S8" s="40" t="s">
        <v>35</v>
      </c>
      <c r="T8" s="40" t="s">
        <v>37</v>
      </c>
      <c r="U8" s="40" t="s">
        <v>39</v>
      </c>
      <c r="V8" s="40" t="s">
        <v>41</v>
      </c>
      <c r="W8" s="40" t="s">
        <v>43</v>
      </c>
      <c r="X8" s="40" t="s">
        <v>45</v>
      </c>
      <c r="Y8" s="40" t="s">
        <v>47</v>
      </c>
      <c r="Z8" s="40" t="s">
        <v>49</v>
      </c>
      <c r="AA8" s="40" t="s">
        <v>31</v>
      </c>
      <c r="AB8" s="40" t="s">
        <v>33</v>
      </c>
      <c r="AC8" s="40" t="s">
        <v>35</v>
      </c>
      <c r="AD8" s="40" t="s">
        <v>37</v>
      </c>
      <c r="AE8" s="40" t="s">
        <v>39</v>
      </c>
      <c r="AF8" s="40" t="s">
        <v>41</v>
      </c>
      <c r="AG8" s="40" t="s">
        <v>43</v>
      </c>
      <c r="AH8" s="40" t="s">
        <v>45</v>
      </c>
      <c r="AI8" s="40" t="s">
        <v>47</v>
      </c>
      <c r="AJ8" s="40" t="s">
        <v>49</v>
      </c>
      <c r="AK8" s="40" t="s">
        <v>31</v>
      </c>
      <c r="AL8" s="40" t="s">
        <v>33</v>
      </c>
      <c r="AM8" s="40" t="s">
        <v>35</v>
      </c>
      <c r="AN8" s="40" t="s">
        <v>37</v>
      </c>
      <c r="AO8" s="40" t="s">
        <v>39</v>
      </c>
      <c r="AP8" s="40" t="s">
        <v>41</v>
      </c>
      <c r="AQ8" s="40" t="s">
        <v>43</v>
      </c>
      <c r="AR8" s="40" t="s">
        <v>45</v>
      </c>
      <c r="AS8" s="40" t="s">
        <v>47</v>
      </c>
      <c r="AT8" s="40" t="s">
        <v>49</v>
      </c>
      <c r="AU8" s="40" t="s">
        <v>31</v>
      </c>
      <c r="AV8" s="40" t="s">
        <v>33</v>
      </c>
      <c r="AW8" s="40" t="s">
        <v>35</v>
      </c>
      <c r="AX8" s="40" t="s">
        <v>37</v>
      </c>
      <c r="AY8" s="40" t="s">
        <v>39</v>
      </c>
      <c r="AZ8" s="40" t="s">
        <v>41</v>
      </c>
      <c r="BA8" s="40" t="s">
        <v>43</v>
      </c>
      <c r="BB8" s="40" t="s">
        <v>45</v>
      </c>
      <c r="BC8" s="40" t="s">
        <v>47</v>
      </c>
      <c r="BD8" s="40" t="s">
        <v>49</v>
      </c>
      <c r="BE8" s="40" t="s">
        <v>19</v>
      </c>
      <c r="BF8" s="40" t="s">
        <v>19</v>
      </c>
      <c r="BG8" s="40" t="s">
        <v>19</v>
      </c>
      <c r="BH8" s="40" t="s">
        <v>19</v>
      </c>
      <c r="BI8" s="40" t="s">
        <v>19</v>
      </c>
      <c r="BJ8" s="40" t="s">
        <v>19</v>
      </c>
      <c r="BK8" s="40" t="s">
        <v>19</v>
      </c>
      <c r="BL8" s="40" t="s">
        <v>19</v>
      </c>
      <c r="BM8" s="40" t="s">
        <v>19</v>
      </c>
      <c r="BN8" s="40" t="s">
        <v>19</v>
      </c>
      <c r="BO8" s="57" t="s">
        <v>107</v>
      </c>
      <c r="BP8" s="57"/>
      <c r="BQ8" s="57"/>
    </row>
    <row r="9" spans="1:69" ht="13.5" thickBot="1" x14ac:dyDescent="0.25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57"/>
      <c r="BP9" s="57"/>
      <c r="BQ9" s="57"/>
    </row>
    <row r="10" spans="1:69" ht="15" thickBot="1" x14ac:dyDescent="0.3">
      <c r="A10" s="3" t="s">
        <v>104</v>
      </c>
      <c r="B10" s="64">
        <v>0</v>
      </c>
      <c r="C10" s="65">
        <v>0</v>
      </c>
      <c r="D10" s="65">
        <v>0</v>
      </c>
      <c r="E10" s="65">
        <v>0</v>
      </c>
      <c r="F10" s="65">
        <v>0</v>
      </c>
      <c r="G10" s="65">
        <v>-292</v>
      </c>
      <c r="H10" s="65">
        <v>-534</v>
      </c>
      <c r="I10" s="65">
        <v>-176</v>
      </c>
      <c r="J10" s="65">
        <v>-300</v>
      </c>
      <c r="K10" s="65">
        <v>-108</v>
      </c>
      <c r="L10" s="65">
        <v>-236</v>
      </c>
      <c r="M10" s="65">
        <v>-420</v>
      </c>
      <c r="N10" s="65">
        <v>-46</v>
      </c>
      <c r="O10" s="65">
        <v>-4</v>
      </c>
      <c r="P10" s="65">
        <v>-330</v>
      </c>
      <c r="Q10" s="65">
        <v>-592</v>
      </c>
      <c r="R10" s="65">
        <v>-138</v>
      </c>
      <c r="S10" s="65">
        <v>-214</v>
      </c>
      <c r="T10" s="65">
        <v>-384</v>
      </c>
      <c r="U10" s="65">
        <v>-388</v>
      </c>
      <c r="V10" s="65">
        <v>-600</v>
      </c>
      <c r="W10" s="65">
        <v>-26</v>
      </c>
      <c r="X10" s="65">
        <v>-482</v>
      </c>
      <c r="Y10" s="65">
        <v>-4</v>
      </c>
      <c r="Z10" s="65">
        <v>-256</v>
      </c>
      <c r="AA10" s="65">
        <v>-596</v>
      </c>
      <c r="AB10" s="65">
        <v>-190</v>
      </c>
      <c r="AC10" s="65">
        <v>-522</v>
      </c>
      <c r="AD10" s="65">
        <v>-30</v>
      </c>
      <c r="AE10" s="65">
        <v>-458</v>
      </c>
      <c r="AF10" s="65">
        <v>-132</v>
      </c>
      <c r="AG10" s="65">
        <v>-428</v>
      </c>
      <c r="AH10" s="65">
        <v>-150</v>
      </c>
      <c r="AI10" s="65">
        <v>-516</v>
      </c>
      <c r="AJ10" s="65">
        <v>-568</v>
      </c>
      <c r="AK10" s="65">
        <v>-218</v>
      </c>
      <c r="AL10" s="65">
        <v>-544</v>
      </c>
      <c r="AM10" s="65">
        <v>-164</v>
      </c>
      <c r="AN10" s="65">
        <v>-14</v>
      </c>
      <c r="AO10" s="65">
        <v>-456</v>
      </c>
      <c r="AP10" s="65">
        <v>-186</v>
      </c>
      <c r="AQ10" s="65">
        <v>-596</v>
      </c>
      <c r="AR10" s="65">
        <v>-572</v>
      </c>
      <c r="AS10" s="65">
        <v>-544</v>
      </c>
      <c r="AT10" s="65">
        <v>-334</v>
      </c>
      <c r="AU10" s="65">
        <v>-550</v>
      </c>
      <c r="AV10" s="65">
        <v>-260</v>
      </c>
      <c r="AW10" s="65">
        <v>-546</v>
      </c>
      <c r="AX10" s="65">
        <v>-440</v>
      </c>
      <c r="AY10" s="65">
        <v>-168</v>
      </c>
      <c r="AZ10" s="65">
        <v>-438</v>
      </c>
      <c r="BA10" s="65">
        <v>-378</v>
      </c>
      <c r="BB10" s="65">
        <v>-166</v>
      </c>
      <c r="BC10" s="65">
        <v>-150</v>
      </c>
      <c r="BD10" s="65">
        <v>-194</v>
      </c>
      <c r="BE10" s="65">
        <v>3600</v>
      </c>
      <c r="BF10" s="65">
        <v>3100</v>
      </c>
      <c r="BG10" s="65">
        <v>2900</v>
      </c>
      <c r="BH10" s="65">
        <v>3000</v>
      </c>
      <c r="BI10" s="65">
        <v>2500</v>
      </c>
      <c r="BJ10" s="65">
        <v>2700</v>
      </c>
      <c r="BK10" s="65">
        <v>3200</v>
      </c>
      <c r="BL10" s="65">
        <v>4500</v>
      </c>
      <c r="BM10" s="65">
        <v>3800</v>
      </c>
      <c r="BN10" s="65">
        <v>2700</v>
      </c>
      <c r="BO10" s="73">
        <f>SUMPRODUCT(cij,xij)</f>
        <v>17656.000000080359</v>
      </c>
      <c r="BP10" s="57"/>
      <c r="BQ10" s="57"/>
    </row>
    <row r="11" spans="1:69" ht="13.5" thickBot="1" x14ac:dyDescent="0.25">
      <c r="BO11" s="57"/>
      <c r="BP11" s="57"/>
      <c r="BQ11" s="57"/>
    </row>
    <row r="12" spans="1:69" ht="13.5" thickBot="1" x14ac:dyDescent="0.25">
      <c r="A12" s="55" t="s">
        <v>105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58"/>
      <c r="BP12" s="58"/>
      <c r="BQ12" s="59"/>
    </row>
    <row r="13" spans="1:69" x14ac:dyDescent="0.2">
      <c r="A13" s="52" t="s">
        <v>110</v>
      </c>
      <c r="B13" s="45">
        <v>1</v>
      </c>
      <c r="C13" s="45"/>
      <c r="D13" s="45"/>
      <c r="E13" s="45"/>
      <c r="F13" s="45"/>
      <c r="G13" s="45">
        <v>-1</v>
      </c>
      <c r="H13" s="45">
        <v>-1</v>
      </c>
      <c r="I13" s="45">
        <v>-1</v>
      </c>
      <c r="J13" s="45">
        <v>-1</v>
      </c>
      <c r="K13" s="45">
        <v>-1</v>
      </c>
      <c r="L13" s="45">
        <v>-1</v>
      </c>
      <c r="M13" s="45">
        <v>-1</v>
      </c>
      <c r="N13" s="45">
        <v>-1</v>
      </c>
      <c r="O13" s="45">
        <v>-1</v>
      </c>
      <c r="P13" s="45">
        <v>-1</v>
      </c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74">
        <f t="shared" ref="BO13:BO27" si="0">SUMPRODUCT(B13:BN13,xij)</f>
        <v>0</v>
      </c>
      <c r="BP13" s="60" t="s">
        <v>111</v>
      </c>
      <c r="BQ13" s="61">
        <v>0</v>
      </c>
    </row>
    <row r="14" spans="1:69" x14ac:dyDescent="0.2">
      <c r="A14" s="53" t="s">
        <v>112</v>
      </c>
      <c r="B14" s="42"/>
      <c r="C14" s="42">
        <v>1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>
        <v>-1</v>
      </c>
      <c r="R14" s="42">
        <v>-1</v>
      </c>
      <c r="S14" s="42">
        <v>-1</v>
      </c>
      <c r="T14" s="42">
        <v>-1</v>
      </c>
      <c r="U14" s="42">
        <v>-1</v>
      </c>
      <c r="V14" s="42">
        <v>-1</v>
      </c>
      <c r="W14" s="42">
        <v>-1</v>
      </c>
      <c r="X14" s="42">
        <v>-1</v>
      </c>
      <c r="Y14" s="42">
        <v>-1</v>
      </c>
      <c r="Z14" s="42">
        <v>-1</v>
      </c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75">
        <f t="shared" si="0"/>
        <v>0</v>
      </c>
      <c r="BP14" s="62" t="s">
        <v>111</v>
      </c>
      <c r="BQ14" s="63">
        <v>0</v>
      </c>
    </row>
    <row r="15" spans="1:69" x14ac:dyDescent="0.2">
      <c r="A15" s="53" t="s">
        <v>113</v>
      </c>
      <c r="B15" s="42"/>
      <c r="C15" s="42"/>
      <c r="D15" s="42">
        <v>1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>
        <v>-1</v>
      </c>
      <c r="AB15" s="42">
        <v>-1</v>
      </c>
      <c r="AC15" s="42">
        <v>-1</v>
      </c>
      <c r="AD15" s="42">
        <v>-1</v>
      </c>
      <c r="AE15" s="42">
        <v>-1</v>
      </c>
      <c r="AF15" s="42">
        <v>-1</v>
      </c>
      <c r="AG15" s="42">
        <v>-1</v>
      </c>
      <c r="AH15" s="42">
        <v>-1</v>
      </c>
      <c r="AI15" s="42">
        <v>-1</v>
      </c>
      <c r="AJ15" s="42">
        <v>-1</v>
      </c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75">
        <f t="shared" si="0"/>
        <v>0</v>
      </c>
      <c r="BP15" s="62" t="s">
        <v>111</v>
      </c>
      <c r="BQ15" s="63">
        <v>0</v>
      </c>
    </row>
    <row r="16" spans="1:69" x14ac:dyDescent="0.2">
      <c r="A16" s="53" t="s">
        <v>114</v>
      </c>
      <c r="B16" s="42"/>
      <c r="C16" s="42"/>
      <c r="D16" s="42"/>
      <c r="E16" s="42">
        <v>1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>
        <v>-1</v>
      </c>
      <c r="AL16" s="42">
        <v>-1</v>
      </c>
      <c r="AM16" s="42">
        <v>-1</v>
      </c>
      <c r="AN16" s="42">
        <v>-1</v>
      </c>
      <c r="AO16" s="42">
        <v>-1</v>
      </c>
      <c r="AP16" s="42">
        <v>-1</v>
      </c>
      <c r="AQ16" s="42">
        <v>-1</v>
      </c>
      <c r="AR16" s="42">
        <v>-1</v>
      </c>
      <c r="AS16" s="42">
        <v>-1</v>
      </c>
      <c r="AT16" s="42">
        <v>-1</v>
      </c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75">
        <f t="shared" si="0"/>
        <v>-1.1102230246302094E-16</v>
      </c>
      <c r="BP16" s="62" t="s">
        <v>111</v>
      </c>
      <c r="BQ16" s="63">
        <v>0</v>
      </c>
    </row>
    <row r="17" spans="1:69" x14ac:dyDescent="0.2">
      <c r="A17" s="53" t="s">
        <v>115</v>
      </c>
      <c r="B17" s="42"/>
      <c r="C17" s="42"/>
      <c r="D17" s="42"/>
      <c r="E17" s="42"/>
      <c r="F17" s="42">
        <v>1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>
        <v>-1</v>
      </c>
      <c r="AV17" s="42">
        <v>-1</v>
      </c>
      <c r="AW17" s="42">
        <v>-1</v>
      </c>
      <c r="AX17" s="42">
        <v>-1</v>
      </c>
      <c r="AY17" s="42">
        <v>-1</v>
      </c>
      <c r="AZ17" s="42">
        <v>-1</v>
      </c>
      <c r="BA17" s="42">
        <v>-1</v>
      </c>
      <c r="BB17" s="42">
        <v>-1</v>
      </c>
      <c r="BC17" s="42">
        <v>-1</v>
      </c>
      <c r="BD17" s="42">
        <v>-1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75">
        <f t="shared" si="0"/>
        <v>-2.2204460492503131E-16</v>
      </c>
      <c r="BP17" s="62" t="s">
        <v>111</v>
      </c>
      <c r="BQ17" s="63">
        <v>0</v>
      </c>
    </row>
    <row r="18" spans="1:69" x14ac:dyDescent="0.2">
      <c r="A18" s="53" t="s">
        <v>116</v>
      </c>
      <c r="B18" s="42"/>
      <c r="C18" s="42"/>
      <c r="D18" s="42"/>
      <c r="E18" s="42"/>
      <c r="F18" s="42"/>
      <c r="G18" s="42">
        <v>1</v>
      </c>
      <c r="H18" s="42"/>
      <c r="I18" s="42"/>
      <c r="J18" s="42"/>
      <c r="K18" s="42"/>
      <c r="L18" s="42"/>
      <c r="M18" s="42"/>
      <c r="N18" s="42"/>
      <c r="O18" s="42"/>
      <c r="P18" s="42"/>
      <c r="Q18" s="42">
        <v>1</v>
      </c>
      <c r="R18" s="42"/>
      <c r="S18" s="42"/>
      <c r="T18" s="42"/>
      <c r="U18" s="42"/>
      <c r="V18" s="42"/>
      <c r="W18" s="42"/>
      <c r="X18" s="42"/>
      <c r="Y18" s="42"/>
      <c r="Z18" s="42"/>
      <c r="AA18" s="42">
        <v>1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>
        <v>1</v>
      </c>
      <c r="AL18" s="42"/>
      <c r="AM18" s="42"/>
      <c r="AN18" s="42"/>
      <c r="AO18" s="42"/>
      <c r="AP18" s="42"/>
      <c r="AQ18" s="42"/>
      <c r="AR18" s="42"/>
      <c r="AS18" s="42"/>
      <c r="AT18" s="42"/>
      <c r="AU18" s="42">
        <v>1</v>
      </c>
      <c r="AV18" s="42"/>
      <c r="AW18" s="42"/>
      <c r="AX18" s="42"/>
      <c r="AY18" s="42"/>
      <c r="AZ18" s="42"/>
      <c r="BA18" s="42"/>
      <c r="BB18" s="42"/>
      <c r="BC18" s="42"/>
      <c r="BD18" s="42"/>
      <c r="BE18" s="42">
        <v>-1</v>
      </c>
      <c r="BF18" s="42"/>
      <c r="BG18" s="42"/>
      <c r="BH18" s="42"/>
      <c r="BI18" s="42"/>
      <c r="BJ18" s="42"/>
      <c r="BK18" s="42"/>
      <c r="BL18" s="42"/>
      <c r="BM18" s="42"/>
      <c r="BN18" s="42"/>
      <c r="BO18" s="75">
        <f t="shared" si="0"/>
        <v>0</v>
      </c>
      <c r="BP18" s="62" t="s">
        <v>111</v>
      </c>
      <c r="BQ18" s="63">
        <v>0</v>
      </c>
    </row>
    <row r="19" spans="1:69" x14ac:dyDescent="0.2">
      <c r="A19" s="53" t="s">
        <v>117</v>
      </c>
      <c r="B19" s="42"/>
      <c r="C19" s="42"/>
      <c r="D19" s="42"/>
      <c r="E19" s="42"/>
      <c r="F19" s="42"/>
      <c r="G19" s="42"/>
      <c r="H19" s="42">
        <v>1</v>
      </c>
      <c r="I19" s="42"/>
      <c r="J19" s="42"/>
      <c r="K19" s="42"/>
      <c r="L19" s="42"/>
      <c r="M19" s="42"/>
      <c r="N19" s="42"/>
      <c r="O19" s="42"/>
      <c r="P19" s="42"/>
      <c r="Q19" s="42"/>
      <c r="R19" s="42">
        <v>1</v>
      </c>
      <c r="S19" s="42"/>
      <c r="T19" s="42"/>
      <c r="U19" s="42"/>
      <c r="V19" s="42"/>
      <c r="W19" s="42"/>
      <c r="X19" s="42"/>
      <c r="Y19" s="42"/>
      <c r="Z19" s="42"/>
      <c r="AA19" s="42"/>
      <c r="AB19" s="42">
        <v>1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>
        <v>1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>
        <v>1</v>
      </c>
      <c r="AW19" s="42"/>
      <c r="AX19" s="42"/>
      <c r="AY19" s="42"/>
      <c r="AZ19" s="42"/>
      <c r="BA19" s="42"/>
      <c r="BB19" s="42"/>
      <c r="BC19" s="42"/>
      <c r="BD19" s="42"/>
      <c r="BE19" s="42"/>
      <c r="BF19" s="42">
        <v>-1</v>
      </c>
      <c r="BG19" s="42"/>
      <c r="BH19" s="42"/>
      <c r="BI19" s="42"/>
      <c r="BJ19" s="42"/>
      <c r="BK19" s="42"/>
      <c r="BL19" s="42"/>
      <c r="BM19" s="42"/>
      <c r="BN19" s="42"/>
      <c r="BO19" s="75">
        <f t="shared" si="0"/>
        <v>-1.1102230246302092E-16</v>
      </c>
      <c r="BP19" s="62" t="s">
        <v>111</v>
      </c>
      <c r="BQ19" s="63">
        <v>0</v>
      </c>
    </row>
    <row r="20" spans="1:69" x14ac:dyDescent="0.2">
      <c r="A20" s="53" t="s">
        <v>118</v>
      </c>
      <c r="B20" s="42"/>
      <c r="C20" s="42"/>
      <c r="D20" s="42"/>
      <c r="E20" s="42"/>
      <c r="F20" s="42"/>
      <c r="G20" s="42"/>
      <c r="H20" s="42"/>
      <c r="I20" s="42">
        <v>1</v>
      </c>
      <c r="J20" s="42"/>
      <c r="K20" s="42"/>
      <c r="L20" s="42"/>
      <c r="M20" s="42"/>
      <c r="N20" s="42"/>
      <c r="O20" s="42"/>
      <c r="P20" s="42"/>
      <c r="Q20" s="42"/>
      <c r="R20" s="42"/>
      <c r="S20" s="42">
        <v>1</v>
      </c>
      <c r="T20" s="42"/>
      <c r="U20" s="42"/>
      <c r="V20" s="42"/>
      <c r="W20" s="42"/>
      <c r="X20" s="42"/>
      <c r="Y20" s="42"/>
      <c r="Z20" s="42"/>
      <c r="AA20" s="42"/>
      <c r="AB20" s="42"/>
      <c r="AC20" s="42">
        <v>1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>
        <v>1</v>
      </c>
      <c r="AN20" s="42"/>
      <c r="AO20" s="42"/>
      <c r="AP20" s="42"/>
      <c r="AQ20" s="42"/>
      <c r="AR20" s="42"/>
      <c r="AS20" s="42"/>
      <c r="AT20" s="42"/>
      <c r="AU20" s="42"/>
      <c r="AV20" s="42"/>
      <c r="AW20" s="42">
        <v>1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>
        <v>-1</v>
      </c>
      <c r="BH20" s="42"/>
      <c r="BI20" s="42"/>
      <c r="BJ20" s="42"/>
      <c r="BK20" s="42"/>
      <c r="BL20" s="42"/>
      <c r="BM20" s="42"/>
      <c r="BN20" s="42"/>
      <c r="BO20" s="75">
        <f t="shared" si="0"/>
        <v>0</v>
      </c>
      <c r="BP20" s="62" t="s">
        <v>111</v>
      </c>
      <c r="BQ20" s="63">
        <v>0</v>
      </c>
    </row>
    <row r="21" spans="1:69" x14ac:dyDescent="0.2">
      <c r="A21" s="53" t="s">
        <v>119</v>
      </c>
      <c r="B21" s="42"/>
      <c r="C21" s="42"/>
      <c r="D21" s="42"/>
      <c r="E21" s="42"/>
      <c r="F21" s="42"/>
      <c r="G21" s="42"/>
      <c r="H21" s="42"/>
      <c r="I21" s="42"/>
      <c r="J21" s="42">
        <v>1</v>
      </c>
      <c r="K21" s="42"/>
      <c r="L21" s="42"/>
      <c r="M21" s="42"/>
      <c r="N21" s="42"/>
      <c r="O21" s="42"/>
      <c r="P21" s="42"/>
      <c r="Q21" s="42"/>
      <c r="R21" s="42"/>
      <c r="S21" s="42"/>
      <c r="T21" s="42">
        <v>1</v>
      </c>
      <c r="U21" s="42"/>
      <c r="V21" s="42"/>
      <c r="W21" s="42"/>
      <c r="X21" s="42"/>
      <c r="Y21" s="42"/>
      <c r="Z21" s="42"/>
      <c r="AA21" s="42"/>
      <c r="AB21" s="42"/>
      <c r="AC21" s="42"/>
      <c r="AD21" s="42">
        <v>1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>
        <v>1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>
        <v>1</v>
      </c>
      <c r="AY21" s="42"/>
      <c r="AZ21" s="42"/>
      <c r="BA21" s="42"/>
      <c r="BB21" s="42"/>
      <c r="BC21" s="42"/>
      <c r="BD21" s="42"/>
      <c r="BE21" s="42"/>
      <c r="BF21" s="42"/>
      <c r="BG21" s="42"/>
      <c r="BH21" s="42">
        <v>-1</v>
      </c>
      <c r="BI21" s="42"/>
      <c r="BJ21" s="42"/>
      <c r="BK21" s="42"/>
      <c r="BL21" s="42"/>
      <c r="BM21" s="42"/>
      <c r="BN21" s="42"/>
      <c r="BO21" s="75">
        <f t="shared" si="0"/>
        <v>-2.2204460492503131E-16</v>
      </c>
      <c r="BP21" s="62" t="s">
        <v>111</v>
      </c>
      <c r="BQ21" s="63">
        <v>0</v>
      </c>
    </row>
    <row r="22" spans="1:69" x14ac:dyDescent="0.2">
      <c r="A22" s="53" t="s">
        <v>120</v>
      </c>
      <c r="B22" s="42"/>
      <c r="C22" s="42"/>
      <c r="D22" s="42"/>
      <c r="E22" s="42"/>
      <c r="F22" s="42"/>
      <c r="G22" s="42"/>
      <c r="H22" s="42"/>
      <c r="I22" s="42"/>
      <c r="J22" s="42"/>
      <c r="K22" s="42">
        <v>1</v>
      </c>
      <c r="L22" s="42"/>
      <c r="M22" s="42"/>
      <c r="N22" s="42"/>
      <c r="O22" s="42"/>
      <c r="P22" s="42"/>
      <c r="Q22" s="42"/>
      <c r="R22" s="42"/>
      <c r="S22" s="42"/>
      <c r="T22" s="42"/>
      <c r="U22" s="42">
        <v>1</v>
      </c>
      <c r="V22" s="42"/>
      <c r="W22" s="42"/>
      <c r="X22" s="42"/>
      <c r="Y22" s="42"/>
      <c r="Z22" s="42"/>
      <c r="AA22" s="42"/>
      <c r="AB22" s="42"/>
      <c r="AC22" s="42"/>
      <c r="AD22" s="42"/>
      <c r="AE22" s="42">
        <v>1</v>
      </c>
      <c r="AF22" s="42"/>
      <c r="AG22" s="42"/>
      <c r="AH22" s="42"/>
      <c r="AI22" s="42"/>
      <c r="AJ22" s="42"/>
      <c r="AK22" s="42"/>
      <c r="AL22" s="42"/>
      <c r="AM22" s="42"/>
      <c r="AN22" s="42"/>
      <c r="AO22" s="42">
        <v>1</v>
      </c>
      <c r="AP22" s="42"/>
      <c r="AQ22" s="42"/>
      <c r="AR22" s="42"/>
      <c r="AS22" s="42"/>
      <c r="AT22" s="42"/>
      <c r="AU22" s="42"/>
      <c r="AV22" s="42"/>
      <c r="AW22" s="42"/>
      <c r="AX22" s="42"/>
      <c r="AY22" s="42">
        <v>1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>
        <v>-1</v>
      </c>
      <c r="BJ22" s="42"/>
      <c r="BK22" s="42"/>
      <c r="BL22" s="42"/>
      <c r="BM22" s="42"/>
      <c r="BN22" s="42"/>
      <c r="BO22" s="75">
        <f t="shared" si="0"/>
        <v>0</v>
      </c>
      <c r="BP22" s="62" t="s">
        <v>111</v>
      </c>
      <c r="BQ22" s="63">
        <v>0</v>
      </c>
    </row>
    <row r="23" spans="1:69" x14ac:dyDescent="0.2">
      <c r="A23" s="53" t="s">
        <v>121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>
        <v>1</v>
      </c>
      <c r="M23" s="42"/>
      <c r="N23" s="42"/>
      <c r="O23" s="42"/>
      <c r="P23" s="42"/>
      <c r="Q23" s="42"/>
      <c r="R23" s="42"/>
      <c r="S23" s="42"/>
      <c r="T23" s="42"/>
      <c r="U23" s="42"/>
      <c r="V23" s="42">
        <v>1</v>
      </c>
      <c r="W23" s="42"/>
      <c r="X23" s="42"/>
      <c r="Y23" s="42"/>
      <c r="Z23" s="42"/>
      <c r="AA23" s="42"/>
      <c r="AB23" s="42"/>
      <c r="AC23" s="42"/>
      <c r="AD23" s="42"/>
      <c r="AE23" s="42"/>
      <c r="AF23" s="42">
        <v>1</v>
      </c>
      <c r="AG23" s="42"/>
      <c r="AH23" s="42"/>
      <c r="AI23" s="42"/>
      <c r="AJ23" s="42"/>
      <c r="AK23" s="42"/>
      <c r="AL23" s="42"/>
      <c r="AM23" s="42"/>
      <c r="AN23" s="42"/>
      <c r="AO23" s="42"/>
      <c r="AP23" s="42">
        <v>1</v>
      </c>
      <c r="AQ23" s="42"/>
      <c r="AR23" s="42"/>
      <c r="AS23" s="42"/>
      <c r="AT23" s="42"/>
      <c r="AU23" s="42"/>
      <c r="AV23" s="42"/>
      <c r="AW23" s="42"/>
      <c r="AX23" s="42"/>
      <c r="AY23" s="42"/>
      <c r="AZ23" s="42">
        <v>1</v>
      </c>
      <c r="BA23" s="42"/>
      <c r="BB23" s="42"/>
      <c r="BC23" s="42"/>
      <c r="BD23" s="42"/>
      <c r="BE23" s="42"/>
      <c r="BF23" s="42"/>
      <c r="BG23" s="42"/>
      <c r="BH23" s="42"/>
      <c r="BI23" s="42"/>
      <c r="BJ23" s="42">
        <v>-1</v>
      </c>
      <c r="BK23" s="42"/>
      <c r="BL23" s="42"/>
      <c r="BM23" s="42"/>
      <c r="BN23" s="42"/>
      <c r="BO23" s="75">
        <f t="shared" si="0"/>
        <v>0</v>
      </c>
      <c r="BP23" s="62" t="s">
        <v>111</v>
      </c>
      <c r="BQ23" s="63">
        <v>0</v>
      </c>
    </row>
    <row r="24" spans="1:69" x14ac:dyDescent="0.2">
      <c r="A24" s="53" t="s">
        <v>122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>
        <v>1</v>
      </c>
      <c r="N24" s="42"/>
      <c r="O24" s="42"/>
      <c r="P24" s="42"/>
      <c r="Q24" s="42"/>
      <c r="R24" s="42"/>
      <c r="S24" s="42"/>
      <c r="T24" s="42"/>
      <c r="U24" s="42"/>
      <c r="V24" s="42"/>
      <c r="W24" s="42">
        <v>1</v>
      </c>
      <c r="X24" s="42"/>
      <c r="Y24" s="42"/>
      <c r="Z24" s="42"/>
      <c r="AA24" s="42"/>
      <c r="AB24" s="42"/>
      <c r="AC24" s="42"/>
      <c r="AD24" s="42"/>
      <c r="AE24" s="42"/>
      <c r="AF24" s="42"/>
      <c r="AG24" s="42">
        <v>1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>
        <v>1</v>
      </c>
      <c r="AR24" s="42"/>
      <c r="AS24" s="42"/>
      <c r="AT24" s="42"/>
      <c r="AU24" s="42"/>
      <c r="AV24" s="42"/>
      <c r="AW24" s="42"/>
      <c r="AX24" s="42"/>
      <c r="AY24" s="42"/>
      <c r="AZ24" s="42"/>
      <c r="BA24" s="42">
        <v>1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>
        <v>-1</v>
      </c>
      <c r="BL24" s="42"/>
      <c r="BM24" s="42"/>
      <c r="BN24" s="42"/>
      <c r="BO24" s="75">
        <f t="shared" si="0"/>
        <v>0</v>
      </c>
      <c r="BP24" s="62" t="s">
        <v>111</v>
      </c>
      <c r="BQ24" s="63">
        <v>0</v>
      </c>
    </row>
    <row r="25" spans="1:69" x14ac:dyDescent="0.2">
      <c r="A25" s="53" t="s">
        <v>123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>
        <v>1</v>
      </c>
      <c r="O25" s="42"/>
      <c r="P25" s="42"/>
      <c r="Q25" s="42"/>
      <c r="R25" s="42"/>
      <c r="S25" s="42"/>
      <c r="T25" s="42"/>
      <c r="U25" s="42"/>
      <c r="V25" s="42"/>
      <c r="W25" s="42"/>
      <c r="X25" s="42">
        <v>1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>
        <v>1</v>
      </c>
      <c r="AI25" s="42"/>
      <c r="AJ25" s="42"/>
      <c r="AK25" s="42"/>
      <c r="AL25" s="42"/>
      <c r="AM25" s="42"/>
      <c r="AN25" s="42"/>
      <c r="AO25" s="42"/>
      <c r="AP25" s="42"/>
      <c r="AQ25" s="42"/>
      <c r="AR25" s="42">
        <v>1</v>
      </c>
      <c r="AS25" s="42"/>
      <c r="AT25" s="42"/>
      <c r="AU25" s="42"/>
      <c r="AV25" s="42"/>
      <c r="AW25" s="42"/>
      <c r="AX25" s="42"/>
      <c r="AY25" s="42"/>
      <c r="AZ25" s="42"/>
      <c r="BA25" s="42"/>
      <c r="BB25" s="42">
        <v>1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>
        <v>-1</v>
      </c>
      <c r="BM25" s="42"/>
      <c r="BN25" s="42"/>
      <c r="BO25" s="75">
        <f t="shared" si="0"/>
        <v>0</v>
      </c>
      <c r="BP25" s="62" t="s">
        <v>111</v>
      </c>
      <c r="BQ25" s="63">
        <v>0</v>
      </c>
    </row>
    <row r="26" spans="1:69" x14ac:dyDescent="0.2">
      <c r="A26" s="53" t="s">
        <v>124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>
        <v>1</v>
      </c>
      <c r="P26" s="42"/>
      <c r="Q26" s="42"/>
      <c r="R26" s="42"/>
      <c r="S26" s="42"/>
      <c r="T26" s="42"/>
      <c r="U26" s="42"/>
      <c r="V26" s="42"/>
      <c r="W26" s="42"/>
      <c r="X26" s="42"/>
      <c r="Y26" s="42">
        <v>1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>
        <v>1</v>
      </c>
      <c r="AJ26" s="42"/>
      <c r="AK26" s="42"/>
      <c r="AL26" s="42"/>
      <c r="AM26" s="42"/>
      <c r="AN26" s="42"/>
      <c r="AO26" s="42"/>
      <c r="AP26" s="42"/>
      <c r="AQ26" s="42"/>
      <c r="AR26" s="42"/>
      <c r="AS26" s="42">
        <v>1</v>
      </c>
      <c r="AT26" s="42"/>
      <c r="AU26" s="42"/>
      <c r="AV26" s="42"/>
      <c r="AW26" s="42"/>
      <c r="AX26" s="42"/>
      <c r="AY26" s="42"/>
      <c r="AZ26" s="42"/>
      <c r="BA26" s="42"/>
      <c r="BB26" s="42"/>
      <c r="BC26" s="42">
        <v>1</v>
      </c>
      <c r="BD26" s="42"/>
      <c r="BE26" s="42"/>
      <c r="BF26" s="42"/>
      <c r="BG26" s="42"/>
      <c r="BH26" s="42"/>
      <c r="BI26" s="42"/>
      <c r="BJ26" s="42"/>
      <c r="BK26" s="42"/>
      <c r="BL26" s="42"/>
      <c r="BM26" s="42">
        <v>-1</v>
      </c>
      <c r="BN26" s="42"/>
      <c r="BO26" s="75">
        <f t="shared" si="0"/>
        <v>0</v>
      </c>
      <c r="BP26" s="62" t="s">
        <v>111</v>
      </c>
      <c r="BQ26" s="63">
        <v>0</v>
      </c>
    </row>
    <row r="27" spans="1:69" ht="13.5" thickBot="1" x14ac:dyDescent="0.25">
      <c r="A27" s="54" t="s">
        <v>125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>
        <v>1</v>
      </c>
      <c r="Q27" s="51"/>
      <c r="R27" s="51"/>
      <c r="S27" s="51"/>
      <c r="T27" s="51"/>
      <c r="U27" s="51"/>
      <c r="V27" s="51"/>
      <c r="W27" s="51"/>
      <c r="X27" s="51"/>
      <c r="Y27" s="51"/>
      <c r="Z27" s="51">
        <v>1</v>
      </c>
      <c r="AA27" s="51"/>
      <c r="AB27" s="51"/>
      <c r="AC27" s="51"/>
      <c r="AD27" s="51"/>
      <c r="AE27" s="51"/>
      <c r="AF27" s="51"/>
      <c r="AG27" s="51"/>
      <c r="AH27" s="51"/>
      <c r="AI27" s="51"/>
      <c r="AJ27" s="51">
        <v>1</v>
      </c>
      <c r="AK27" s="51"/>
      <c r="AL27" s="51"/>
      <c r="AM27" s="51"/>
      <c r="AN27" s="51"/>
      <c r="AO27" s="51"/>
      <c r="AP27" s="51"/>
      <c r="AQ27" s="51"/>
      <c r="AR27" s="51"/>
      <c r="AS27" s="51"/>
      <c r="AT27" s="51">
        <v>1</v>
      </c>
      <c r="AU27" s="51"/>
      <c r="AV27" s="51"/>
      <c r="AW27" s="51"/>
      <c r="AX27" s="51"/>
      <c r="AY27" s="51"/>
      <c r="AZ27" s="51"/>
      <c r="BA27" s="51"/>
      <c r="BB27" s="51"/>
      <c r="BC27" s="51"/>
      <c r="BD27" s="51">
        <v>1</v>
      </c>
      <c r="BE27" s="51"/>
      <c r="BF27" s="51"/>
      <c r="BG27" s="51"/>
      <c r="BH27" s="51"/>
      <c r="BI27" s="51"/>
      <c r="BJ27" s="51"/>
      <c r="BK27" s="51"/>
      <c r="BL27" s="51"/>
      <c r="BM27" s="51"/>
      <c r="BN27" s="51">
        <v>-1</v>
      </c>
      <c r="BO27" s="75">
        <f t="shared" si="0"/>
        <v>-1.1102230246201039E-16</v>
      </c>
      <c r="BP27" s="62" t="s">
        <v>111</v>
      </c>
      <c r="BQ27" s="63">
        <v>0</v>
      </c>
    </row>
    <row r="28" spans="1:69" ht="15" thickBot="1" x14ac:dyDescent="0.3">
      <c r="A28" s="56" t="s">
        <v>126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70"/>
      <c r="BP28" s="46"/>
      <c r="BQ28" s="47"/>
    </row>
    <row r="29" spans="1:69" x14ac:dyDescent="0.2">
      <c r="A29" s="43" t="s">
        <v>127</v>
      </c>
      <c r="B29" s="44">
        <v>1</v>
      </c>
      <c r="C29" s="45">
        <v>1</v>
      </c>
      <c r="D29" s="45">
        <v>1</v>
      </c>
      <c r="E29" s="45">
        <v>1</v>
      </c>
      <c r="F29" s="45">
        <v>1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71"/>
      <c r="BP29" s="68"/>
      <c r="BQ29" s="69"/>
    </row>
    <row r="30" spans="1:69" x14ac:dyDescent="0.2">
      <c r="A30" s="43" t="s">
        <v>128</v>
      </c>
      <c r="B30" s="66">
        <v>1</v>
      </c>
      <c r="C30" s="67">
        <v>1</v>
      </c>
      <c r="D30" s="67">
        <v>1</v>
      </c>
      <c r="E30" s="67">
        <v>1</v>
      </c>
      <c r="F30" s="67">
        <v>1</v>
      </c>
      <c r="G30" s="67" t="s">
        <v>19</v>
      </c>
      <c r="H30" s="67" t="s">
        <v>19</v>
      </c>
      <c r="I30" s="67" t="s">
        <v>19</v>
      </c>
      <c r="J30" s="67" t="s">
        <v>19</v>
      </c>
      <c r="K30" s="67" t="s">
        <v>19</v>
      </c>
      <c r="L30" s="67" t="s">
        <v>19</v>
      </c>
      <c r="M30" s="67" t="s">
        <v>19</v>
      </c>
      <c r="N30" s="67" t="s">
        <v>19</v>
      </c>
      <c r="O30" s="67" t="s">
        <v>19</v>
      </c>
      <c r="P30" s="67" t="s">
        <v>19</v>
      </c>
      <c r="Q30" s="67" t="s">
        <v>19</v>
      </c>
      <c r="R30" s="67" t="s">
        <v>19</v>
      </c>
      <c r="S30" s="67" t="s">
        <v>19</v>
      </c>
      <c r="T30" s="67" t="s">
        <v>19</v>
      </c>
      <c r="U30" s="67" t="s">
        <v>19</v>
      </c>
      <c r="V30" s="67" t="s">
        <v>19</v>
      </c>
      <c r="W30" s="67" t="s">
        <v>19</v>
      </c>
      <c r="X30" s="67" t="s">
        <v>19</v>
      </c>
      <c r="Y30" s="67" t="s">
        <v>19</v>
      </c>
      <c r="Z30" s="67" t="s">
        <v>19</v>
      </c>
      <c r="AA30" s="67" t="s">
        <v>19</v>
      </c>
      <c r="AB30" s="67" t="s">
        <v>19</v>
      </c>
      <c r="AC30" s="67" t="s">
        <v>19</v>
      </c>
      <c r="AD30" s="67" t="s">
        <v>19</v>
      </c>
      <c r="AE30" s="67" t="s">
        <v>19</v>
      </c>
      <c r="AF30" s="67" t="s">
        <v>19</v>
      </c>
      <c r="AG30" s="67" t="s">
        <v>19</v>
      </c>
      <c r="AH30" s="67" t="s">
        <v>19</v>
      </c>
      <c r="AI30" s="67" t="s">
        <v>19</v>
      </c>
      <c r="AJ30" s="67" t="s">
        <v>19</v>
      </c>
      <c r="AK30" s="67" t="s">
        <v>19</v>
      </c>
      <c r="AL30" s="67" t="s">
        <v>19</v>
      </c>
      <c r="AM30" s="67" t="s">
        <v>19</v>
      </c>
      <c r="AN30" s="67" t="s">
        <v>19</v>
      </c>
      <c r="AO30" s="67" t="s">
        <v>19</v>
      </c>
      <c r="AP30" s="67" t="s">
        <v>19</v>
      </c>
      <c r="AQ30" s="67" t="s">
        <v>19</v>
      </c>
      <c r="AR30" s="67" t="s">
        <v>19</v>
      </c>
      <c r="AS30" s="67" t="s">
        <v>19</v>
      </c>
      <c r="AT30" s="67" t="s">
        <v>19</v>
      </c>
      <c r="AU30" s="67" t="s">
        <v>19</v>
      </c>
      <c r="AV30" s="67" t="s">
        <v>19</v>
      </c>
      <c r="AW30" s="67" t="s">
        <v>19</v>
      </c>
      <c r="AX30" s="67" t="s">
        <v>19</v>
      </c>
      <c r="AY30" s="67" t="s">
        <v>19</v>
      </c>
      <c r="AZ30" s="67" t="s">
        <v>19</v>
      </c>
      <c r="BA30" s="67" t="s">
        <v>19</v>
      </c>
      <c r="BB30" s="67" t="s">
        <v>19</v>
      </c>
      <c r="BC30" s="67" t="s">
        <v>19</v>
      </c>
      <c r="BD30" s="67" t="s">
        <v>19</v>
      </c>
      <c r="BE30" s="67">
        <v>1</v>
      </c>
      <c r="BF30" s="67">
        <v>1</v>
      </c>
      <c r="BG30" s="67">
        <v>1</v>
      </c>
      <c r="BH30" s="67">
        <v>1</v>
      </c>
      <c r="BI30" s="67">
        <v>1</v>
      </c>
      <c r="BJ30" s="67">
        <v>1</v>
      </c>
      <c r="BK30" s="67">
        <v>1</v>
      </c>
      <c r="BL30" s="67">
        <v>1</v>
      </c>
      <c r="BM30" s="67">
        <v>1</v>
      </c>
      <c r="BN30" s="67">
        <v>1</v>
      </c>
      <c r="BO30" s="71"/>
      <c r="BP30" s="68"/>
      <c r="BQ30" s="69"/>
    </row>
    <row r="31" spans="1:69" ht="16.5" thickBot="1" x14ac:dyDescent="0.35">
      <c r="A31" s="50" t="s">
        <v>129</v>
      </c>
      <c r="B31" s="77">
        <f>B30-B33</f>
        <v>-4.5512482671483667E-12</v>
      </c>
      <c r="C31" s="78">
        <f>C30-C33</f>
        <v>-4.5512482671483667E-12</v>
      </c>
      <c r="D31" s="78">
        <f>D30-D33</f>
        <v>-4.5512482671483667E-12</v>
      </c>
      <c r="E31" s="78">
        <f>E30-E33</f>
        <v>-4.5512482671483667E-12</v>
      </c>
      <c r="F31" s="78">
        <f>F30-F33</f>
        <v>-4.5512482671483667E-12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  <c r="AE31" s="78">
        <v>0</v>
      </c>
      <c r="AF31" s="78">
        <v>0</v>
      </c>
      <c r="AG31" s="78"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8">
        <v>0</v>
      </c>
      <c r="AN31" s="78">
        <v>0</v>
      </c>
      <c r="AO31" s="78"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v>0</v>
      </c>
      <c r="AZ31" s="78">
        <v>0</v>
      </c>
      <c r="BA31" s="78">
        <v>0</v>
      </c>
      <c r="BB31" s="78">
        <v>0</v>
      </c>
      <c r="BC31" s="78">
        <v>0</v>
      </c>
      <c r="BD31" s="78">
        <v>0</v>
      </c>
      <c r="BE31" s="78">
        <f t="shared" ref="BE31:BN31" si="1">BE30-BE33</f>
        <v>-4.5512482671483667E-12</v>
      </c>
      <c r="BF31" s="78">
        <f t="shared" si="1"/>
        <v>0.99999999999999956</v>
      </c>
      <c r="BG31" s="78">
        <f t="shared" si="1"/>
        <v>1</v>
      </c>
      <c r="BH31" s="78">
        <f t="shared" si="1"/>
        <v>-4.5512482671483667E-12</v>
      </c>
      <c r="BI31" s="78">
        <f t="shared" si="1"/>
        <v>1</v>
      </c>
      <c r="BJ31" s="78">
        <f t="shared" si="1"/>
        <v>1</v>
      </c>
      <c r="BK31" s="78">
        <f t="shared" si="1"/>
        <v>-4.5512482671483667E-12</v>
      </c>
      <c r="BL31" s="78">
        <f t="shared" si="1"/>
        <v>-4.5512482671483667E-12</v>
      </c>
      <c r="BM31" s="78">
        <f t="shared" si="1"/>
        <v>-4.5512482671483667E-12</v>
      </c>
      <c r="BN31" s="78">
        <f t="shared" si="1"/>
        <v>0.99999999999999989</v>
      </c>
      <c r="BO31" s="72"/>
      <c r="BP31" s="48"/>
      <c r="BQ31" s="49"/>
    </row>
    <row r="33" spans="1:66" ht="14.25" x14ac:dyDescent="0.25">
      <c r="A33" s="3" t="s">
        <v>130</v>
      </c>
      <c r="B33" s="76">
        <v>1.0000000000045512</v>
      </c>
      <c r="C33" s="76">
        <v>1.0000000000045512</v>
      </c>
      <c r="D33" s="76">
        <v>1.0000000000045512</v>
      </c>
      <c r="E33" s="76">
        <v>1.0000000000045512</v>
      </c>
      <c r="F33" s="76">
        <v>1.0000000000045512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1.0000000000045512</v>
      </c>
      <c r="P33" s="76">
        <v>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v>0</v>
      </c>
      <c r="W33" s="76">
        <v>1.0000000000045512</v>
      </c>
      <c r="X33" s="76">
        <v>0</v>
      </c>
      <c r="Y33" s="76">
        <v>0</v>
      </c>
      <c r="Z33" s="76">
        <v>0</v>
      </c>
      <c r="AA33" s="76">
        <v>0</v>
      </c>
      <c r="AB33" s="76">
        <v>2.2204460492503131E-16</v>
      </c>
      <c r="AC33" s="76">
        <v>0</v>
      </c>
      <c r="AD33" s="76">
        <v>1.000000000004551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1.0000000000045512</v>
      </c>
      <c r="AL33" s="76">
        <v>0</v>
      </c>
      <c r="AM33" s="76">
        <v>0</v>
      </c>
      <c r="AN33" s="76">
        <v>1.1102230246302094E-16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v>0</v>
      </c>
      <c r="AU33" s="76">
        <v>0</v>
      </c>
      <c r="AV33" s="76">
        <v>1.1102230246201036E-16</v>
      </c>
      <c r="AW33" s="76">
        <v>0</v>
      </c>
      <c r="AX33" s="76">
        <v>0</v>
      </c>
      <c r="AY33" s="76">
        <v>0</v>
      </c>
      <c r="AZ33" s="76">
        <v>0</v>
      </c>
      <c r="BA33" s="76">
        <v>0</v>
      </c>
      <c r="BB33" s="76">
        <v>1.0000000000045512</v>
      </c>
      <c r="BC33" s="76">
        <v>0</v>
      </c>
      <c r="BD33" s="76">
        <v>0</v>
      </c>
      <c r="BE33" s="76">
        <v>1.0000000000045512</v>
      </c>
      <c r="BF33" s="76">
        <v>4.4408920985006262E-16</v>
      </c>
      <c r="BG33" s="76">
        <v>0</v>
      </c>
      <c r="BH33" s="76">
        <v>1.0000000000045512</v>
      </c>
      <c r="BI33" s="76">
        <v>0</v>
      </c>
      <c r="BJ33" s="76">
        <v>0</v>
      </c>
      <c r="BK33" s="76">
        <v>1.0000000000045512</v>
      </c>
      <c r="BL33" s="76">
        <v>1.0000000000045512</v>
      </c>
      <c r="BM33" s="76">
        <v>1.0000000000045512</v>
      </c>
      <c r="BN33" s="76">
        <v>1.1102230246201039E-16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BI</vt:lpstr>
      <vt:lpstr>cij</vt:lpstr>
      <vt:lpstr>ÉcartBS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MOG5-15a.xlsx</dc:title>
  <dc:subject>L'affectation de tracteurs à des remorques</dc:subject>
  <dc:creator>Roch Ouellet</dc:creator>
  <dc:description>Méthodes d'optimisation pour la gestion,
Nobert, Ouellet, Parent,
Cheneliere, 2016,
chapitre 5, problème 15a</dc:description>
  <cp:lastModifiedBy>Roch Ouellet</cp:lastModifiedBy>
  <cp:lastPrinted>2008-02-26T16:17:08Z</cp:lastPrinted>
  <dcterms:created xsi:type="dcterms:W3CDTF">2007-04-20T16:37:32Z</dcterms:created>
  <dcterms:modified xsi:type="dcterms:W3CDTF">2015-11-25T18:53:57Z</dcterms:modified>
  <cp:category>Fichier provenant d'un gabarit</cp:category>
</cp:coreProperties>
</file>