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6P\"/>
    </mc:Choice>
  </mc:AlternateContent>
  <bookViews>
    <workbookView xWindow="240" yWindow="105" windowWidth="18780" windowHeight="9600"/>
  </bookViews>
  <sheets>
    <sheet name="Rendement" sheetId="1" r:id="rId1"/>
    <sheet name="Risque" sheetId="2" r:id="rId2"/>
    <sheet name="Objectifs" sheetId="3" r:id="rId3"/>
  </sheets>
  <definedNames>
    <definedName name="cj" localSheetId="2">Objectifs!$B$10:$AK$10</definedName>
    <definedName name="cj" localSheetId="0">Rendement!$B$10:$AI$10</definedName>
    <definedName name="cj" localSheetId="1">Risque!$B$10:$AI$10</definedName>
    <definedName name="solver_adj" localSheetId="2" hidden="1">Objectifs!$B$55:$AK$55</definedName>
    <definedName name="solver_adj" localSheetId="0" hidden="1">Rendement!$B$55:$AI$55</definedName>
    <definedName name="solver_adj" localSheetId="1" hidden="1">Risque!$B$55:$AI$55</definedName>
    <definedName name="solver_cvg" localSheetId="2" hidden="1">0.0001</definedName>
    <definedName name="solver_cvg" localSheetId="0" hidden="1">0.0001</definedName>
    <definedName name="solver_cvg" localSheetId="1" hidden="1">0.0001</definedName>
    <definedName name="solver_drv" localSheetId="2" hidden="1">1</definedName>
    <definedName name="solver_drv" localSheetId="0" hidden="1">1</definedName>
    <definedName name="solver_drv" localSheetId="1" hidden="1">1</definedName>
    <definedName name="solver_est" localSheetId="2" hidden="1">1</definedName>
    <definedName name="solver_est" localSheetId="0" hidden="1">1</definedName>
    <definedName name="solver_est" localSheetId="1" hidden="1">1</definedName>
    <definedName name="solver_itr" localSheetId="2" hidden="1">100</definedName>
    <definedName name="solver_itr" localSheetId="0" hidden="1">100</definedName>
    <definedName name="solver_itr" localSheetId="1" hidden="1">100</definedName>
    <definedName name="solver_lhs1" localSheetId="2" hidden="1">Objectifs!$AL$13:$AL$28</definedName>
    <definedName name="solver_lhs1" localSheetId="0" hidden="1">Rendement!$AJ$13:$AJ$28</definedName>
    <definedName name="solver_lhs1" localSheetId="1" hidden="1">Risque!$AJ$13:$AJ$28</definedName>
    <definedName name="solver_lhs2" localSheetId="2" hidden="1">Objectifs!$AL$29:$AL$44</definedName>
    <definedName name="solver_lhs2" localSheetId="0" hidden="1">Rendement!$AJ$29:$AJ$44</definedName>
    <definedName name="solver_lhs2" localSheetId="1" hidden="1">Risque!$AJ$29:$AJ$44</definedName>
    <definedName name="solver_lhs3" localSheetId="2" hidden="1">Objectifs!$AL$45</definedName>
    <definedName name="solver_lhs3" localSheetId="0" hidden="1">Rendement!$AJ$46</definedName>
    <definedName name="solver_lhs3" localSheetId="1" hidden="1">Risque!$R$55:$AG$55</definedName>
    <definedName name="solver_lhs4" localSheetId="2" hidden="1">Objectifs!$AL$46</definedName>
    <definedName name="solver_lhs4" localSheetId="0" hidden="1">Rendement!$AJ$47:$AJ$49</definedName>
    <definedName name="solver_lhs4" localSheetId="1" hidden="1">Risque!$AJ$46</definedName>
    <definedName name="solver_lhs5" localSheetId="2" hidden="1">Objectifs!$AL$47:$AL$49</definedName>
    <definedName name="solver_lhs5" localSheetId="0" hidden="1">Rendement!$AJ$50:$AJ$51</definedName>
    <definedName name="solver_lhs5" localSheetId="1" hidden="1">Risque!$AJ$47:$AJ$49</definedName>
    <definedName name="solver_lhs6" localSheetId="2" hidden="1">Objectifs!$AL$50:$AL$51</definedName>
    <definedName name="solver_lhs6" localSheetId="0" hidden="1">Rendement!$Q$55:$AG$55</definedName>
    <definedName name="solver_lhs6" localSheetId="1" hidden="1">Risque!$AJ$50:$AJ$51</definedName>
    <definedName name="solver_lhs7" localSheetId="2" hidden="1">Objectifs!$R$55:$AG$55</definedName>
    <definedName name="solver_lhs7" localSheetId="0" hidden="1">Rendement!$AJ$45</definedName>
    <definedName name="solver_lhs7" localSheetId="1" hidden="1">Risque!$AJ$45</definedName>
    <definedName name="solver_lin" localSheetId="2" hidden="1">1</definedName>
    <definedName name="solver_lin" localSheetId="0" hidden="1">1</definedName>
    <definedName name="solver_lin" localSheetId="1" hidden="1">1</definedName>
    <definedName name="solver_neg" localSheetId="2" hidden="1">1</definedName>
    <definedName name="solver_neg" localSheetId="0" hidden="1">1</definedName>
    <definedName name="solver_neg" localSheetId="1" hidden="1">1</definedName>
    <definedName name="solver_num" localSheetId="2" hidden="1">7</definedName>
    <definedName name="solver_num" localSheetId="0" hidden="1">7</definedName>
    <definedName name="solver_num" localSheetId="1" hidden="1">7</definedName>
    <definedName name="solver_nwt" localSheetId="2" hidden="1">1</definedName>
    <definedName name="solver_nwt" localSheetId="0" hidden="1">1</definedName>
    <definedName name="solver_nwt" localSheetId="1" hidden="1">1</definedName>
    <definedName name="solver_opt" localSheetId="2" hidden="1">Objectifs!$AL$10</definedName>
    <definedName name="solver_opt" localSheetId="0" hidden="1">Rendement!$AJ$10</definedName>
    <definedName name="solver_opt" localSheetId="1" hidden="1">Risque!$AJ$10</definedName>
    <definedName name="solver_pre" localSheetId="2" hidden="1">0.000001</definedName>
    <definedName name="solver_pre" localSheetId="0" hidden="1">0.000001</definedName>
    <definedName name="solver_pre" localSheetId="1" hidden="1">0.000001</definedName>
    <definedName name="solver_rel1" localSheetId="2" hidden="1">3</definedName>
    <definedName name="solver_rel1" localSheetId="0" hidden="1">3</definedName>
    <definedName name="solver_rel1" localSheetId="1" hidden="1">3</definedName>
    <definedName name="solver_rel2" localSheetId="2" hidden="1">1</definedName>
    <definedName name="solver_rel2" localSheetId="0" hidden="1">1</definedName>
    <definedName name="solver_rel2" localSheetId="1" hidden="1">1</definedName>
    <definedName name="solver_rel3" localSheetId="2" hidden="1">2</definedName>
    <definedName name="solver_rel3" localSheetId="0" hidden="1">3</definedName>
    <definedName name="solver_rel3" localSheetId="1" hidden="1">5</definedName>
    <definedName name="solver_rel4" localSheetId="2" hidden="1">3</definedName>
    <definedName name="solver_rel4" localSheetId="0" hidden="1">1</definedName>
    <definedName name="solver_rel4" localSheetId="1" hidden="1">3</definedName>
    <definedName name="solver_rel5" localSheetId="2" hidden="1">1</definedName>
    <definedName name="solver_rel5" localSheetId="0" hidden="1">2</definedName>
    <definedName name="solver_rel5" localSheetId="1" hidden="1">1</definedName>
    <definedName name="solver_rel6" localSheetId="2" hidden="1">2</definedName>
    <definedName name="solver_rel6" localSheetId="0" hidden="1">5</definedName>
    <definedName name="solver_rel6" localSheetId="1" hidden="1">2</definedName>
    <definedName name="solver_rel7" localSheetId="2" hidden="1">5</definedName>
    <definedName name="solver_rel7" localSheetId="0" hidden="1">2</definedName>
    <definedName name="solver_rel7" localSheetId="1" hidden="1">2</definedName>
    <definedName name="solver_rhs1" localSheetId="2" hidden="1">0</definedName>
    <definedName name="solver_rhs1" localSheetId="0" hidden="1">0</definedName>
    <definedName name="solver_rhs1" localSheetId="1" hidden="1">0</definedName>
    <definedName name="solver_rhs2" localSheetId="2" hidden="1">0</definedName>
    <definedName name="solver_rhs2" localSheetId="0" hidden="1">0</definedName>
    <definedName name="solver_rhs2" localSheetId="1" hidden="1">0</definedName>
    <definedName name="solver_rhs3" localSheetId="2" hidden="1">Objectifs!$AN$45</definedName>
    <definedName name="solver_rhs3" localSheetId="0" hidden="1">Rendement!$AL$46</definedName>
    <definedName name="solver_rhs3" localSheetId="1" hidden="1">binaire</definedName>
    <definedName name="solver_rhs4" localSheetId="2" hidden="1">Objectifs!$AN$46</definedName>
    <definedName name="solver_rhs4" localSheetId="0" hidden="1">Rendement!$AL$47:$AL$49</definedName>
    <definedName name="solver_rhs4" localSheetId="1" hidden="1">Risque!$AL$46</definedName>
    <definedName name="solver_rhs5" localSheetId="2" hidden="1">Objectifs!$AN$47:$AN$49</definedName>
    <definedName name="solver_rhs5" localSheetId="0" hidden="1">0</definedName>
    <definedName name="solver_rhs5" localSheetId="1" hidden="1">Risque!$AL$47:$AL$49</definedName>
    <definedName name="solver_rhs6" localSheetId="2" hidden="1">Objectifs!$AN$50:$AN$51</definedName>
    <definedName name="solver_rhs6" localSheetId="0" hidden="1">binaire</definedName>
    <definedName name="solver_rhs6" localSheetId="1" hidden="1">0</definedName>
    <definedName name="solver_rhs7" localSheetId="2" hidden="1">binaire</definedName>
    <definedName name="solver_rhs7" localSheetId="0" hidden="1">Rendement!$AL$45</definedName>
    <definedName name="solver_rhs7" localSheetId="1" hidden="1">Risque!$AL$45</definedName>
    <definedName name="solver_scl" localSheetId="2" hidden="1">2</definedName>
    <definedName name="solver_scl" localSheetId="0" hidden="1">2</definedName>
    <definedName name="solver_scl" localSheetId="1" hidden="1">2</definedName>
    <definedName name="solver_sho" localSheetId="2" hidden="1">2</definedName>
    <definedName name="solver_sho" localSheetId="0" hidden="1">2</definedName>
    <definedName name="solver_sho" localSheetId="1" hidden="1">2</definedName>
    <definedName name="solver_tim" localSheetId="2" hidden="1">100</definedName>
    <definedName name="solver_tim" localSheetId="0" hidden="1">100</definedName>
    <definedName name="solver_tim" localSheetId="1" hidden="1">100</definedName>
    <definedName name="solver_tol" localSheetId="2" hidden="1">0.05</definedName>
    <definedName name="solver_tol" localSheetId="0" hidden="1">0.05</definedName>
    <definedName name="solver_tol" localSheetId="1" hidden="1">0.05</definedName>
    <definedName name="solver_typ" localSheetId="2" hidden="1">2</definedName>
    <definedName name="solver_typ" localSheetId="0" hidden="1">1</definedName>
    <definedName name="solver_typ" localSheetId="1" hidden="1">2</definedName>
    <definedName name="solver_val" localSheetId="2" hidden="1">0</definedName>
    <definedName name="solver_val" localSheetId="0" hidden="1">0</definedName>
    <definedName name="solver_val" localSheetId="1" hidden="1">0</definedName>
    <definedName name="xj" localSheetId="2">Objectifs!$B$55:$AK$55</definedName>
    <definedName name="xj" localSheetId="0">Rendement!$B$55:$AI$55</definedName>
    <definedName name="xj" localSheetId="1">Risque!$B$55:$AI$55</definedName>
    <definedName name="z" localSheetId="2">Objectifs!$AL$10</definedName>
    <definedName name="z" localSheetId="0">Rendement!$AJ$10</definedName>
    <definedName name="z" localSheetId="1">Risque!$AJ$10</definedName>
  </definedNames>
  <calcPr calcId="152511" calcOnSave="0"/>
</workbook>
</file>

<file path=xl/calcChain.xml><?xml version="1.0" encoding="utf-8"?>
<calcChain xmlns="http://schemas.openxmlformats.org/spreadsheetml/2006/main">
  <c r="Q59" i="1" l="1"/>
  <c r="Q58" i="1"/>
  <c r="J59" i="1"/>
  <c r="J58" i="1"/>
  <c r="B59" i="1"/>
  <c r="B58" i="1"/>
  <c r="AL58" i="1" s="1"/>
  <c r="AL59" i="1" l="1"/>
  <c r="C5" i="3"/>
  <c r="AN51" i="3" l="1"/>
  <c r="AL51" i="3" l="1"/>
  <c r="AL50" i="3"/>
  <c r="AL49" i="3"/>
  <c r="AL48" i="3"/>
  <c r="AL47" i="3"/>
  <c r="AL46" i="3"/>
  <c r="AL45" i="3"/>
  <c r="AL44" i="3"/>
  <c r="AL43" i="3"/>
  <c r="AL42" i="3"/>
  <c r="AL41" i="3"/>
  <c r="AL40" i="3"/>
  <c r="AL39" i="3"/>
  <c r="AL38" i="3"/>
  <c r="AL37" i="3"/>
  <c r="AL36" i="3"/>
  <c r="AL35" i="3"/>
  <c r="AL34" i="3"/>
  <c r="AL33" i="3"/>
  <c r="AL32" i="3"/>
  <c r="AL31" i="3"/>
  <c r="AL30" i="3"/>
  <c r="AL29" i="3"/>
  <c r="AL28" i="3"/>
  <c r="AL27" i="3"/>
  <c r="AL26" i="3"/>
  <c r="AL25" i="3"/>
  <c r="AL24" i="3"/>
  <c r="AL23" i="3"/>
  <c r="AL22" i="3"/>
  <c r="AL21" i="3"/>
  <c r="AL20" i="3"/>
  <c r="AL19" i="3"/>
  <c r="AL18" i="3"/>
  <c r="AL17" i="3"/>
  <c r="AL16" i="3"/>
  <c r="AL15" i="3"/>
  <c r="AL14" i="3"/>
  <c r="AL13" i="3"/>
  <c r="AL10" i="3"/>
  <c r="B5" i="3"/>
  <c r="B5" i="2" l="1"/>
  <c r="B5" i="1"/>
  <c r="AJ51" i="2"/>
  <c r="AJ50" i="2"/>
  <c r="AJ49" i="2"/>
  <c r="AJ48" i="2"/>
  <c r="AJ47" i="2"/>
  <c r="AJ46" i="2"/>
  <c r="AJ45" i="2"/>
  <c r="AJ44" i="2"/>
  <c r="AJ43" i="2"/>
  <c r="AJ42" i="2"/>
  <c r="AJ41" i="2"/>
  <c r="AJ40" i="2"/>
  <c r="AJ39" i="2"/>
  <c r="AJ38" i="2"/>
  <c r="AJ37" i="2"/>
  <c r="AJ36" i="2"/>
  <c r="AJ35" i="2"/>
  <c r="AJ34" i="2"/>
  <c r="AJ33" i="2"/>
  <c r="AJ32" i="2"/>
  <c r="AJ31" i="2"/>
  <c r="AJ30" i="2"/>
  <c r="AJ29" i="2"/>
  <c r="AJ28" i="2"/>
  <c r="AJ27" i="2"/>
  <c r="AJ26" i="2"/>
  <c r="AJ25" i="2"/>
  <c r="AJ24" i="2"/>
  <c r="AJ23" i="2"/>
  <c r="AJ22" i="2"/>
  <c r="AJ21" i="2"/>
  <c r="AJ20" i="2"/>
  <c r="AJ19" i="2"/>
  <c r="AJ18" i="2"/>
  <c r="AJ17" i="2"/>
  <c r="AJ16" i="2"/>
  <c r="AJ15" i="2"/>
  <c r="AJ14" i="2"/>
  <c r="AJ13" i="2"/>
  <c r="AJ10" i="2"/>
  <c r="C5" i="2"/>
  <c r="AJ45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C5" i="1"/>
  <c r="AJ49" i="1"/>
  <c r="AJ48" i="1"/>
  <c r="AJ47" i="1"/>
  <c r="AJ51" i="1"/>
  <c r="AJ50" i="1"/>
  <c r="AJ46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15" i="1"/>
  <c r="AJ14" i="1"/>
  <c r="AJ13" i="1"/>
  <c r="AJ10" i="1"/>
</calcChain>
</file>

<file path=xl/sharedStrings.xml><?xml version="1.0" encoding="utf-8"?>
<sst xmlns="http://schemas.openxmlformats.org/spreadsheetml/2006/main" count="421" uniqueCount="97">
  <si>
    <t>Problème de maximisation</t>
  </si>
  <si>
    <r>
      <t xml:space="preserve">Dimensions </t>
    </r>
    <r>
      <rPr>
        <b/>
        <i/>
        <sz val="10"/>
        <rFont val="Arial"/>
        <family val="2"/>
      </rPr>
      <t>m</t>
    </r>
    <r>
      <rPr>
        <b/>
        <sz val="10"/>
        <rFont val="Arial"/>
        <family val="2"/>
      </rPr>
      <t xml:space="preserve"> et </t>
    </r>
    <r>
      <rPr>
        <b/>
        <i/>
        <sz val="10"/>
        <rFont val="Arial"/>
        <family val="2"/>
      </rPr>
      <t>n</t>
    </r>
  </si>
  <si>
    <t xml:space="preserve">Noms des variables 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</si>
  <si>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</si>
  <si>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</si>
  <si>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</si>
  <si>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</si>
  <si>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</si>
  <si>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</si>
  <si>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</si>
  <si>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</si>
  <si>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</si>
  <si>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v1</t>
  </si>
  <si>
    <t>M.G.</t>
  </si>
  <si>
    <t>Signe</t>
  </si>
  <si>
    <t>Const.</t>
  </si>
  <si>
    <r>
      <t xml:space="preserve">Coefficients </t>
    </r>
    <r>
      <rPr>
        <b/>
        <i/>
        <sz val="10"/>
        <rFont val="Arial"/>
        <family val="2"/>
      </rPr>
      <t>c</t>
    </r>
    <r>
      <rPr>
        <b/>
        <i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et valeur de </t>
    </r>
    <r>
      <rPr>
        <b/>
        <i/>
        <sz val="10"/>
        <rFont val="Arial"/>
        <family val="2"/>
      </rPr>
      <t>z</t>
    </r>
  </si>
  <si>
    <t xml:space="preserve">Contraintes technologiques </t>
  </si>
  <si>
    <t>&lt;=</t>
  </si>
  <si>
    <t>&gt;=</t>
  </si>
  <si>
    <r>
      <t>Types des variables (</t>
    </r>
    <r>
      <rPr>
        <b/>
        <i/>
        <sz val="10"/>
        <rFont val="Arial"/>
        <family val="2"/>
      </rPr>
      <t xml:space="preserve">a priori </t>
    </r>
    <r>
      <rPr>
        <b/>
        <sz val="10"/>
        <rFont val="Arial"/>
        <family val="2"/>
      </rPr>
      <t>≥ 0)</t>
    </r>
  </si>
  <si>
    <t>0-1</t>
  </si>
  <si>
    <r>
      <t xml:space="preserve">Valeurs des variables 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j</t>
    </r>
  </si>
  <si>
    <t>x10</t>
  </si>
  <si>
    <t>x11</t>
  </si>
  <si>
    <t>x12</t>
  </si>
  <si>
    <t>x13</t>
  </si>
  <si>
    <t>x14</t>
  </si>
  <si>
    <t>x15</t>
  </si>
  <si>
    <t>x16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</si>
  <si>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</si>
  <si>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</si>
  <si>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</si>
  <si>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</si>
  <si>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</si>
  <si>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</si>
  <si>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</si>
  <si>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</si>
  <si>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</si>
  <si>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</si>
  <si>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</si>
  <si>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</si>
  <si>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</si>
  <si>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</si>
  <si>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</si>
  <si>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Liens xv: Min P1</t>
  </si>
  <si>
    <t>Liens xv: Min P2</t>
  </si>
  <si>
    <t>Liens xv: Min P3</t>
  </si>
  <si>
    <t>Liens xv: Min P4</t>
  </si>
  <si>
    <t>Liens xv: Min P5</t>
  </si>
  <si>
    <t>Liens xv: Min P6</t>
  </si>
  <si>
    <t>Liens xv: Min P7</t>
  </si>
  <si>
    <t>Liens xv: Min P8</t>
  </si>
  <si>
    <t>Liens xv: Min P9</t>
  </si>
  <si>
    <t>Liens xv: Min P10</t>
  </si>
  <si>
    <t>Liens xv: Min P11</t>
  </si>
  <si>
    <t>Liens xv: Min P12</t>
  </si>
  <si>
    <t>Liens xv: Min P13</t>
  </si>
  <si>
    <t>Liens xv: Min P14</t>
  </si>
  <si>
    <t>Liens xv: Min P15</t>
  </si>
  <si>
    <t>Liens xv: Min P16</t>
  </si>
  <si>
    <t>Liens xv: Max P1</t>
  </si>
  <si>
    <t>Liens xv: Max P2</t>
  </si>
  <si>
    <t>Liens xv: Max P3</t>
  </si>
  <si>
    <t>Liens xv: Max P4</t>
  </si>
  <si>
    <t>Liens xv: Max P5</t>
  </si>
  <si>
    <t>Liens xv: Max P6</t>
  </si>
  <si>
    <t>Liens xv: Max P7</t>
  </si>
  <si>
    <t>Liens xv: Max P8</t>
  </si>
  <si>
    <t>Liens xv: Max P9</t>
  </si>
  <si>
    <t>Liens xv: Max P10</t>
  </si>
  <si>
    <t>Liens xv: Max P11</t>
  </si>
  <si>
    <t>Liens xv: Max P12</t>
  </si>
  <si>
    <t>Liens xv: Max P13</t>
  </si>
  <si>
    <t>Liens xv: Max P14</t>
  </si>
  <si>
    <t>Liens xv: Max P15</t>
  </si>
  <si>
    <t>Règle 1</t>
  </si>
  <si>
    <t>Règle 2</t>
  </si>
  <si>
    <t>Règle 3</t>
  </si>
  <si>
    <t>Règle 4</t>
  </si>
  <si>
    <t>z1</t>
  </si>
  <si>
    <t>z2</t>
  </si>
  <si>
    <t>=</t>
  </si>
  <si>
    <t>Liens xv: Max P16</t>
  </si>
  <si>
    <t>Rendement</t>
  </si>
  <si>
    <t>Risque</t>
  </si>
  <si>
    <t>Capital</t>
  </si>
  <si>
    <t>Cible pour le rendement</t>
  </si>
  <si>
    <t>Cible pour le risque</t>
  </si>
  <si>
    <t>d1-</t>
  </si>
  <si>
    <t>d1+</t>
  </si>
  <si>
    <t>d2-</t>
  </si>
  <si>
    <t>d2+</t>
  </si>
  <si>
    <t>Problème de minimisation</t>
  </si>
  <si>
    <t>Exemple: rendement</t>
  </si>
  <si>
    <t>Exemple: risque</t>
  </si>
  <si>
    <t>MOG6-08  Le gestionnaire d'un caisse de retraite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</si>
</sst>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0"/>
    <numFmt numFmtId="165" formatCode="#,##0.0"/>
    <numFmt numFmtId="166" formatCode="#,##0.000"/>
    <numFmt numFmtId="167" formatCode="#,##0.00000000"/>
    <numFmt numFmtId="168" formatCode="#,##0.000000"/>
    <numFmt numFmtId="169" formatCode="0.000"/>
    <numFmt numFmtId="170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vertAlign val="subscript"/>
      <sz val="10"/>
      <name val="Arial"/>
      <family val="2"/>
    </font>
    <font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Border="1"/>
    <xf numFmtId="3" fontId="0" fillId="0" borderId="1" xfId="0" applyNumberFormat="1" applyBorder="1"/>
    <xf numFmtId="3" fontId="0" fillId="0" borderId="2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3" fontId="0" fillId="3" borderId="6" xfId="0" applyNumberFormat="1" applyFill="1" applyBorder="1"/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3" fontId="0" fillId="3" borderId="9" xfId="0" applyNumberFormat="1" applyFill="1" applyBorder="1"/>
    <xf numFmtId="0" fontId="0" fillId="0" borderId="0" xfId="0" applyBorder="1" applyAlignment="1">
      <alignment horizontal="center"/>
    </xf>
    <xf numFmtId="0" fontId="0" fillId="0" borderId="10" xfId="0" applyBorder="1"/>
    <xf numFmtId="3" fontId="0" fillId="0" borderId="10" xfId="0" applyNumberFormat="1" applyBorder="1"/>
    <xf numFmtId="0" fontId="0" fillId="0" borderId="11" xfId="0" applyBorder="1"/>
    <xf numFmtId="0" fontId="0" fillId="0" borderId="12" xfId="0" applyBorder="1"/>
    <xf numFmtId="3" fontId="0" fillId="0" borderId="12" xfId="0" applyNumberFormat="1" applyBorder="1"/>
    <xf numFmtId="3" fontId="0" fillId="3" borderId="13" xfId="0" applyNumberFormat="1" applyFill="1" applyBorder="1"/>
    <xf numFmtId="0" fontId="0" fillId="0" borderId="12" xfId="0" applyBorder="1" applyAlignment="1">
      <alignment horizontal="center"/>
    </xf>
    <xf numFmtId="3" fontId="0" fillId="0" borderId="14" xfId="0" applyNumberForma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8" fillId="2" borderId="1" xfId="0" applyNumberFormat="1" applyFont="1" applyFill="1" applyBorder="1"/>
    <xf numFmtId="0" fontId="8" fillId="2" borderId="2" xfId="0" applyNumberFormat="1" applyFont="1" applyFill="1" applyBorder="1"/>
    <xf numFmtId="3" fontId="8" fillId="2" borderId="2" xfId="0" applyNumberFormat="1" applyFont="1" applyFill="1" applyBorder="1"/>
    <xf numFmtId="0" fontId="0" fillId="0" borderId="0" xfId="0" applyNumberFormat="1" applyBorder="1"/>
    <xf numFmtId="0" fontId="0" fillId="0" borderId="14" xfId="0" applyBorder="1"/>
    <xf numFmtId="0" fontId="0" fillId="0" borderId="0" xfId="0" applyFill="1" applyBorder="1"/>
    <xf numFmtId="0" fontId="0" fillId="0" borderId="1" xfId="0" applyBorder="1"/>
    <xf numFmtId="10" fontId="0" fillId="0" borderId="8" xfId="1" applyNumberFormat="1" applyFont="1" applyBorder="1"/>
    <xf numFmtId="164" fontId="6" fillId="0" borderId="0" xfId="0" applyNumberFormat="1" applyFont="1" applyAlignment="1">
      <alignment horizontal="right"/>
    </xf>
    <xf numFmtId="10" fontId="0" fillId="0" borderId="0" xfId="1" applyNumberFormat="1" applyFont="1" applyBorder="1"/>
    <xf numFmtId="165" fontId="8" fillId="2" borderId="3" xfId="0" applyNumberFormat="1" applyFont="1" applyFill="1" applyBorder="1"/>
    <xf numFmtId="166" fontId="8" fillId="2" borderId="3" xfId="0" applyNumberFormat="1" applyFont="1" applyFill="1" applyBorder="1"/>
    <xf numFmtId="10" fontId="0" fillId="0" borderId="10" xfId="1" applyNumberFormat="1" applyFont="1" applyBorder="1"/>
    <xf numFmtId="3" fontId="0" fillId="3" borderId="4" xfId="0" applyNumberFormat="1" applyFill="1" applyBorder="1"/>
    <xf numFmtId="3" fontId="0" fillId="3" borderId="8" xfId="0" applyNumberFormat="1" applyFill="1" applyBorder="1"/>
    <xf numFmtId="3" fontId="0" fillId="3" borderId="11" xfId="0" applyNumberFormat="1" applyFill="1" applyBorder="1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166" fontId="0" fillId="3" borderId="9" xfId="0" applyNumberFormat="1" applyFill="1" applyBorder="1"/>
    <xf numFmtId="166" fontId="0" fillId="0" borderId="10" xfId="0" applyNumberFormat="1" applyBorder="1"/>
    <xf numFmtId="167" fontId="0" fillId="0" borderId="0" xfId="0" applyNumberFormat="1"/>
    <xf numFmtId="168" fontId="0" fillId="0" borderId="0" xfId="0" applyNumberFormat="1"/>
    <xf numFmtId="169" fontId="6" fillId="0" borderId="0" xfId="0" applyNumberFormat="1" applyFont="1" applyAlignment="1">
      <alignment horizontal="right"/>
    </xf>
    <xf numFmtId="169" fontId="0" fillId="0" borderId="0" xfId="0" applyNumberFormat="1" applyAlignment="1">
      <alignment horizontal="right"/>
    </xf>
    <xf numFmtId="170" fontId="6" fillId="0" borderId="0" xfId="0" applyNumberFormat="1" applyFont="1" applyAlignment="1">
      <alignment horizontal="right"/>
    </xf>
    <xf numFmtId="169" fontId="0" fillId="0" borderId="0" xfId="0" applyNumberFormat="1"/>
    <xf numFmtId="170" fontId="0" fillId="0" borderId="0" xfId="0" applyNumberFormat="1"/>
    <xf numFmtId="1" fontId="8" fillId="2" borderId="2" xfId="0" applyNumberFormat="1" applyFont="1" applyFill="1" applyBorder="1"/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9"/>
  <sheetViews>
    <sheetView tabSelected="1" workbookViewId="0">
      <selection activeCell="Q58" sqref="Q58"/>
    </sheetView>
  </sheetViews>
  <sheetFormatPr baseColWidth="10" defaultRowHeight="15" x14ac:dyDescent="0.25"/>
  <cols>
    <col min="1" max="1" width="30.140625" customWidth="1"/>
    <col min="2" max="35" width="7.7109375" customWidth="1"/>
    <col min="36" max="36" width="7.85546875" customWidth="1"/>
    <col min="37" max="37" width="5.42578125" customWidth="1"/>
    <col min="38" max="38" width="6.42578125" customWidth="1"/>
  </cols>
  <sheetData>
    <row r="1" spans="1:39" ht="15.75" x14ac:dyDescent="0.25">
      <c r="A1" s="1" t="s">
        <v>96</v>
      </c>
    </row>
    <row r="3" spans="1:39" x14ac:dyDescent="0.25">
      <c r="A3" s="2" t="s">
        <v>0</v>
      </c>
    </row>
    <row r="5" spans="1:39" x14ac:dyDescent="0.25">
      <c r="A5" s="3" t="s">
        <v>1</v>
      </c>
      <c r="B5">
        <f>2*16+5+2</f>
        <v>39</v>
      </c>
      <c r="C5">
        <f>2*16+ 2</f>
        <v>34</v>
      </c>
    </row>
    <row r="8" spans="1:39" x14ac:dyDescent="0.25">
      <c r="A8" s="3" t="s">
        <v>2</v>
      </c>
      <c r="B8" s="4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4" t="s">
        <v>8</v>
      </c>
      <c r="H8" s="4" t="s">
        <v>9</v>
      </c>
      <c r="I8" s="4" t="s">
        <v>10</v>
      </c>
      <c r="J8" s="4" t="s">
        <v>11</v>
      </c>
      <c r="K8" s="4" t="s">
        <v>23</v>
      </c>
      <c r="L8" s="4" t="s">
        <v>24</v>
      </c>
      <c r="M8" s="4" t="s">
        <v>25</v>
      </c>
      <c r="N8" s="4" t="s">
        <v>26</v>
      </c>
      <c r="O8" s="4" t="s">
        <v>27</v>
      </c>
      <c r="P8" s="4" t="s">
        <v>28</v>
      </c>
      <c r="Q8" s="4" t="s">
        <v>29</v>
      </c>
      <c r="R8" s="4" t="s">
        <v>12</v>
      </c>
      <c r="S8" s="4" t="s">
        <v>30</v>
      </c>
      <c r="T8" s="4" t="s">
        <v>31</v>
      </c>
      <c r="U8" s="4" t="s">
        <v>32</v>
      </c>
      <c r="V8" s="4" t="s">
        <v>33</v>
      </c>
      <c r="W8" s="4" t="s">
        <v>34</v>
      </c>
      <c r="X8" s="4" t="s">
        <v>35</v>
      </c>
      <c r="Y8" s="4" t="s">
        <v>36</v>
      </c>
      <c r="Z8" s="4" t="s">
        <v>37</v>
      </c>
      <c r="AA8" s="4" t="s">
        <v>38</v>
      </c>
      <c r="AB8" s="4" t="s">
        <v>39</v>
      </c>
      <c r="AC8" s="4" t="s">
        <v>40</v>
      </c>
      <c r="AD8" s="4" t="s">
        <v>41</v>
      </c>
      <c r="AE8" s="4" t="s">
        <v>42</v>
      </c>
      <c r="AF8" s="4" t="s">
        <v>43</v>
      </c>
      <c r="AG8" s="4" t="s">
        <v>44</v>
      </c>
      <c r="AH8" s="4" t="s">
        <v>80</v>
      </c>
      <c r="AI8" s="4" t="s">
        <v>81</v>
      </c>
      <c r="AJ8" s="5" t="s">
        <v>13</v>
      </c>
      <c r="AK8" s="6" t="s">
        <v>14</v>
      </c>
      <c r="AL8" s="5" t="s">
        <v>15</v>
      </c>
      <c r="AM8" s="7"/>
    </row>
    <row r="10" spans="1:39" x14ac:dyDescent="0.25">
      <c r="A10" s="3" t="s">
        <v>16</v>
      </c>
      <c r="B10" s="8"/>
      <c r="C10" s="9"/>
      <c r="D10" s="9"/>
      <c r="E10" s="9"/>
      <c r="F10" s="9"/>
      <c r="G10" s="9"/>
      <c r="H10" s="9"/>
      <c r="I10" s="9"/>
      <c r="J10" s="10"/>
      <c r="K10" s="10"/>
      <c r="L10" s="10"/>
      <c r="M10" s="10"/>
      <c r="N10" s="10"/>
      <c r="O10" s="10"/>
      <c r="P10" s="10"/>
      <c r="Q10" s="10"/>
      <c r="R10" s="3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  <c r="AH10" s="36">
        <v>1</v>
      </c>
      <c r="AI10" s="11"/>
      <c r="AJ10" s="41">
        <f>SUMPRODUCT(cj,xj)</f>
        <v>2.1589999999999994</v>
      </c>
    </row>
    <row r="12" spans="1:39" x14ac:dyDescent="0.25">
      <c r="A12" s="3" t="s">
        <v>17</v>
      </c>
    </row>
    <row r="13" spans="1:39" x14ac:dyDescent="0.25">
      <c r="A13" t="s">
        <v>45</v>
      </c>
      <c r="B13" s="12">
        <v>1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2">
        <v>-2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6"/>
      <c r="AH13" s="13"/>
      <c r="AI13" s="16"/>
      <c r="AJ13" s="14">
        <f t="shared" ref="AJ13:AJ51" si="0">SUMPRODUCT(B13:AI13,xj)</f>
        <v>0</v>
      </c>
      <c r="AK13" s="15" t="s">
        <v>19</v>
      </c>
      <c r="AL13" s="16">
        <v>0</v>
      </c>
    </row>
    <row r="14" spans="1:39" x14ac:dyDescent="0.25">
      <c r="A14" t="s">
        <v>46</v>
      </c>
      <c r="B14" s="17"/>
      <c r="C14" s="7">
        <v>1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17"/>
      <c r="S14" s="7">
        <v>-2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20"/>
      <c r="AH14" s="7"/>
      <c r="AI14" s="20"/>
      <c r="AJ14" s="18">
        <f t="shared" si="0"/>
        <v>2.9999999999999822</v>
      </c>
      <c r="AK14" s="19" t="s">
        <v>19</v>
      </c>
      <c r="AL14" s="20">
        <v>0</v>
      </c>
    </row>
    <row r="15" spans="1:39" x14ac:dyDescent="0.25">
      <c r="A15" t="s">
        <v>47</v>
      </c>
      <c r="B15" s="17"/>
      <c r="C15" s="7"/>
      <c r="D15" s="7">
        <v>1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17"/>
      <c r="S15" s="7"/>
      <c r="T15" s="7">
        <v>-2</v>
      </c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20"/>
      <c r="AH15" s="7"/>
      <c r="AI15" s="20"/>
      <c r="AJ15" s="18">
        <f t="shared" si="0"/>
        <v>1.1102230246251561E-15</v>
      </c>
      <c r="AK15" s="19" t="s">
        <v>19</v>
      </c>
      <c r="AL15" s="20">
        <v>0</v>
      </c>
    </row>
    <row r="16" spans="1:39" x14ac:dyDescent="0.25">
      <c r="A16" t="s">
        <v>48</v>
      </c>
      <c r="B16" s="17"/>
      <c r="C16" s="7"/>
      <c r="D16" s="7"/>
      <c r="E16" s="7">
        <v>1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17"/>
      <c r="S16" s="7"/>
      <c r="T16" s="7"/>
      <c r="U16" s="7">
        <v>-2</v>
      </c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20"/>
      <c r="AH16" s="7"/>
      <c r="AI16" s="20"/>
      <c r="AJ16" s="18">
        <f t="shared" si="0"/>
        <v>8</v>
      </c>
      <c r="AK16" s="19" t="s">
        <v>19</v>
      </c>
      <c r="AL16" s="20">
        <v>0</v>
      </c>
    </row>
    <row r="17" spans="1:38" x14ac:dyDescent="0.25">
      <c r="A17" t="s">
        <v>49</v>
      </c>
      <c r="B17" s="17"/>
      <c r="C17" s="7"/>
      <c r="D17" s="7"/>
      <c r="E17" s="7"/>
      <c r="F17" s="7">
        <v>1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17"/>
      <c r="S17" s="7"/>
      <c r="T17" s="7"/>
      <c r="U17" s="7"/>
      <c r="V17" s="7">
        <v>-2</v>
      </c>
      <c r="W17" s="7"/>
      <c r="X17" s="7"/>
      <c r="Y17" s="7"/>
      <c r="Z17" s="7"/>
      <c r="AA17" s="7"/>
      <c r="AB17" s="7"/>
      <c r="AC17" s="7"/>
      <c r="AD17" s="7"/>
      <c r="AE17" s="7"/>
      <c r="AF17" s="7"/>
      <c r="AG17" s="20"/>
      <c r="AH17" s="7"/>
      <c r="AI17" s="20"/>
      <c r="AJ17" s="18">
        <f t="shared" si="0"/>
        <v>7.9999999999999982</v>
      </c>
      <c r="AK17" s="19" t="s">
        <v>19</v>
      </c>
      <c r="AL17" s="20">
        <v>0</v>
      </c>
    </row>
    <row r="18" spans="1:38" hidden="1" x14ac:dyDescent="0.25">
      <c r="A18" t="s">
        <v>50</v>
      </c>
      <c r="B18" s="17"/>
      <c r="C18" s="7"/>
      <c r="D18" s="7"/>
      <c r="E18" s="7"/>
      <c r="F18" s="7"/>
      <c r="G18" s="7">
        <v>1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17"/>
      <c r="S18" s="7"/>
      <c r="T18" s="7"/>
      <c r="U18" s="7"/>
      <c r="V18" s="7"/>
      <c r="W18" s="7">
        <v>-2</v>
      </c>
      <c r="X18" s="7"/>
      <c r="Y18" s="7"/>
      <c r="Z18" s="7"/>
      <c r="AA18" s="7"/>
      <c r="AB18" s="7"/>
      <c r="AC18" s="7"/>
      <c r="AD18" s="7"/>
      <c r="AE18" s="7"/>
      <c r="AF18" s="7"/>
      <c r="AG18" s="20"/>
      <c r="AH18" s="7"/>
      <c r="AI18" s="20"/>
      <c r="AJ18" s="18">
        <f t="shared" si="0"/>
        <v>-1.5654144646963994E-16</v>
      </c>
      <c r="AK18" s="19" t="s">
        <v>19</v>
      </c>
      <c r="AL18" s="20">
        <v>0</v>
      </c>
    </row>
    <row r="19" spans="1:38" hidden="1" x14ac:dyDescent="0.25">
      <c r="A19" t="s">
        <v>51</v>
      </c>
      <c r="B19" s="17"/>
      <c r="C19" s="7"/>
      <c r="D19" s="7"/>
      <c r="E19" s="7"/>
      <c r="F19" s="7"/>
      <c r="G19" s="7"/>
      <c r="H19" s="7">
        <v>1</v>
      </c>
      <c r="I19" s="7"/>
      <c r="J19" s="7"/>
      <c r="K19" s="7"/>
      <c r="L19" s="7"/>
      <c r="M19" s="7"/>
      <c r="N19" s="7"/>
      <c r="O19" s="7"/>
      <c r="P19" s="7"/>
      <c r="Q19" s="7"/>
      <c r="R19" s="17"/>
      <c r="S19" s="7"/>
      <c r="T19" s="7"/>
      <c r="U19" s="7"/>
      <c r="V19" s="7"/>
      <c r="W19" s="7"/>
      <c r="X19" s="7">
        <v>-2</v>
      </c>
      <c r="Y19" s="7"/>
      <c r="Z19" s="7"/>
      <c r="AA19" s="7"/>
      <c r="AB19" s="7"/>
      <c r="AC19" s="7"/>
      <c r="AD19" s="7"/>
      <c r="AE19" s="7"/>
      <c r="AF19" s="7"/>
      <c r="AG19" s="20"/>
      <c r="AH19" s="7"/>
      <c r="AI19" s="20"/>
      <c r="AJ19" s="18">
        <f t="shared" si="0"/>
        <v>0</v>
      </c>
      <c r="AK19" s="19" t="s">
        <v>19</v>
      </c>
      <c r="AL19" s="20">
        <v>0</v>
      </c>
    </row>
    <row r="20" spans="1:38" hidden="1" x14ac:dyDescent="0.25">
      <c r="A20" t="s">
        <v>52</v>
      </c>
      <c r="B20" s="17"/>
      <c r="C20" s="7"/>
      <c r="D20" s="7"/>
      <c r="E20" s="7"/>
      <c r="F20" s="7"/>
      <c r="G20" s="7"/>
      <c r="H20" s="7"/>
      <c r="I20" s="7">
        <v>1</v>
      </c>
      <c r="J20" s="7"/>
      <c r="K20" s="7"/>
      <c r="L20" s="7"/>
      <c r="M20" s="7"/>
      <c r="N20" s="7"/>
      <c r="O20" s="7"/>
      <c r="P20" s="7"/>
      <c r="Q20" s="7"/>
      <c r="R20" s="17"/>
      <c r="S20" s="7"/>
      <c r="T20" s="7"/>
      <c r="U20" s="7"/>
      <c r="V20" s="7"/>
      <c r="W20" s="7"/>
      <c r="X20" s="7"/>
      <c r="Y20" s="7">
        <v>-2</v>
      </c>
      <c r="Z20" s="7"/>
      <c r="AA20" s="7"/>
      <c r="AB20" s="7"/>
      <c r="AC20" s="7"/>
      <c r="AD20" s="7"/>
      <c r="AE20" s="7"/>
      <c r="AF20" s="7"/>
      <c r="AG20" s="20"/>
      <c r="AH20" s="7"/>
      <c r="AI20" s="20"/>
      <c r="AJ20" s="18">
        <f t="shared" si="0"/>
        <v>9.9920072216264089E-16</v>
      </c>
      <c r="AK20" s="19" t="s">
        <v>19</v>
      </c>
      <c r="AL20" s="20">
        <v>0</v>
      </c>
    </row>
    <row r="21" spans="1:38" hidden="1" x14ac:dyDescent="0.25">
      <c r="A21" t="s">
        <v>53</v>
      </c>
      <c r="B21" s="17"/>
      <c r="C21" s="7"/>
      <c r="D21" s="7"/>
      <c r="E21" s="7"/>
      <c r="F21" s="7"/>
      <c r="G21" s="7"/>
      <c r="H21" s="7"/>
      <c r="I21" s="7"/>
      <c r="J21" s="7">
        <v>1</v>
      </c>
      <c r="K21" s="7"/>
      <c r="L21" s="7"/>
      <c r="M21" s="7"/>
      <c r="N21" s="7"/>
      <c r="O21" s="7"/>
      <c r="P21" s="7"/>
      <c r="Q21" s="7"/>
      <c r="R21" s="17"/>
      <c r="S21" s="7"/>
      <c r="T21" s="7"/>
      <c r="U21" s="7"/>
      <c r="V21" s="7"/>
      <c r="W21" s="7"/>
      <c r="X21" s="7"/>
      <c r="Y21" s="7"/>
      <c r="Z21" s="7">
        <v>-2</v>
      </c>
      <c r="AA21" s="7"/>
      <c r="AB21" s="7"/>
      <c r="AC21" s="7"/>
      <c r="AD21" s="7"/>
      <c r="AE21" s="7"/>
      <c r="AF21" s="7"/>
      <c r="AG21" s="20"/>
      <c r="AH21" s="7"/>
      <c r="AI21" s="20"/>
      <c r="AJ21" s="18">
        <f t="shared" si="0"/>
        <v>3.8857805839908499E-16</v>
      </c>
      <c r="AK21" s="19" t="s">
        <v>19</v>
      </c>
      <c r="AL21" s="20">
        <v>0</v>
      </c>
    </row>
    <row r="22" spans="1:38" hidden="1" x14ac:dyDescent="0.25">
      <c r="A22" t="s">
        <v>54</v>
      </c>
      <c r="B22" s="17"/>
      <c r="C22" s="7"/>
      <c r="D22" s="7"/>
      <c r="E22" s="7"/>
      <c r="F22" s="7"/>
      <c r="G22" s="7"/>
      <c r="H22" s="7"/>
      <c r="I22" s="7"/>
      <c r="J22" s="7"/>
      <c r="K22" s="7">
        <v>1</v>
      </c>
      <c r="L22" s="7"/>
      <c r="M22" s="7"/>
      <c r="N22" s="7"/>
      <c r="O22" s="7"/>
      <c r="P22" s="7"/>
      <c r="Q22" s="7"/>
      <c r="R22" s="17"/>
      <c r="S22" s="7"/>
      <c r="T22" s="7"/>
      <c r="U22" s="7"/>
      <c r="V22" s="7"/>
      <c r="W22" s="7"/>
      <c r="X22" s="7"/>
      <c r="Y22" s="7"/>
      <c r="Z22" s="7"/>
      <c r="AA22" s="7">
        <v>-2</v>
      </c>
      <c r="AB22" s="7"/>
      <c r="AC22" s="7"/>
      <c r="AD22" s="7"/>
      <c r="AE22" s="7"/>
      <c r="AF22" s="7"/>
      <c r="AG22" s="20"/>
      <c r="AH22" s="7"/>
      <c r="AI22" s="20"/>
      <c r="AJ22" s="18">
        <f t="shared" si="0"/>
        <v>3.0000000000000044</v>
      </c>
      <c r="AK22" s="19" t="s">
        <v>19</v>
      </c>
      <c r="AL22" s="20">
        <v>0</v>
      </c>
    </row>
    <row r="23" spans="1:38" hidden="1" x14ac:dyDescent="0.25">
      <c r="A23" t="s">
        <v>55</v>
      </c>
      <c r="B23" s="17"/>
      <c r="C23" s="7"/>
      <c r="D23" s="7"/>
      <c r="E23" s="7"/>
      <c r="F23" s="7"/>
      <c r="G23" s="7"/>
      <c r="H23" s="7"/>
      <c r="I23" s="7"/>
      <c r="J23" s="7"/>
      <c r="K23" s="7"/>
      <c r="L23" s="7">
        <v>1</v>
      </c>
      <c r="M23" s="7"/>
      <c r="N23" s="7"/>
      <c r="O23" s="7"/>
      <c r="P23" s="7"/>
      <c r="Q23" s="7"/>
      <c r="R23" s="17"/>
      <c r="S23" s="7"/>
      <c r="T23" s="7"/>
      <c r="U23" s="7"/>
      <c r="V23" s="7"/>
      <c r="W23" s="7"/>
      <c r="X23" s="7"/>
      <c r="Y23" s="7"/>
      <c r="Z23" s="7"/>
      <c r="AA23" s="7"/>
      <c r="AB23" s="7">
        <v>-2</v>
      </c>
      <c r="AC23" s="7"/>
      <c r="AD23" s="7"/>
      <c r="AE23" s="7"/>
      <c r="AF23" s="7"/>
      <c r="AG23" s="20"/>
      <c r="AH23" s="7"/>
      <c r="AI23" s="20"/>
      <c r="AJ23" s="18">
        <f t="shared" si="0"/>
        <v>8.0000000000000018</v>
      </c>
      <c r="AK23" s="19" t="s">
        <v>19</v>
      </c>
      <c r="AL23" s="20">
        <v>0</v>
      </c>
    </row>
    <row r="24" spans="1:38" hidden="1" x14ac:dyDescent="0.25">
      <c r="A24" t="s">
        <v>56</v>
      </c>
      <c r="B24" s="17"/>
      <c r="C24" s="7"/>
      <c r="D24" s="7"/>
      <c r="E24" s="7"/>
      <c r="F24" s="7"/>
      <c r="G24" s="7"/>
      <c r="H24" s="7"/>
      <c r="I24" s="7"/>
      <c r="J24" s="7"/>
      <c r="K24" s="7"/>
      <c r="L24" s="7"/>
      <c r="M24" s="7">
        <v>1</v>
      </c>
      <c r="N24" s="7"/>
      <c r="O24" s="7"/>
      <c r="P24" s="7"/>
      <c r="Q24" s="7"/>
      <c r="R24" s="1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>
        <v>-2</v>
      </c>
      <c r="AD24" s="7"/>
      <c r="AE24" s="7"/>
      <c r="AF24" s="7"/>
      <c r="AG24" s="20"/>
      <c r="AH24" s="7"/>
      <c r="AI24" s="20"/>
      <c r="AJ24" s="18">
        <f t="shared" si="0"/>
        <v>1.8488927466117467E-32</v>
      </c>
      <c r="AK24" s="19" t="s">
        <v>19</v>
      </c>
      <c r="AL24" s="20">
        <v>0</v>
      </c>
    </row>
    <row r="25" spans="1:38" hidden="1" x14ac:dyDescent="0.25">
      <c r="A25" t="s">
        <v>57</v>
      </c>
      <c r="B25" s="1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>
        <v>1</v>
      </c>
      <c r="O25" s="7"/>
      <c r="P25" s="7"/>
      <c r="Q25" s="7"/>
      <c r="R25" s="1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>
        <v>-2</v>
      </c>
      <c r="AE25" s="7"/>
      <c r="AF25" s="7"/>
      <c r="AG25" s="20"/>
      <c r="AH25" s="7"/>
      <c r="AI25" s="20"/>
      <c r="AJ25" s="18">
        <f t="shared" si="0"/>
        <v>-1.1102230279383487E-17</v>
      </c>
      <c r="AK25" s="19" t="s">
        <v>19</v>
      </c>
      <c r="AL25" s="20">
        <v>0</v>
      </c>
    </row>
    <row r="26" spans="1:38" hidden="1" x14ac:dyDescent="0.25">
      <c r="A26" t="s">
        <v>58</v>
      </c>
      <c r="B26" s="1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>
        <v>1</v>
      </c>
      <c r="P26" s="7"/>
      <c r="Q26" s="7"/>
      <c r="R26" s="1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>
        <v>-2</v>
      </c>
      <c r="AF26" s="7"/>
      <c r="AG26" s="20"/>
      <c r="AH26" s="7"/>
      <c r="AI26" s="20"/>
      <c r="AJ26" s="18">
        <f t="shared" si="0"/>
        <v>7.9999999999999982</v>
      </c>
      <c r="AK26" s="19" t="s">
        <v>19</v>
      </c>
      <c r="AL26" s="20">
        <v>0</v>
      </c>
    </row>
    <row r="27" spans="1:38" hidden="1" x14ac:dyDescent="0.25">
      <c r="A27" t="s">
        <v>59</v>
      </c>
      <c r="B27" s="1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>
        <v>1</v>
      </c>
      <c r="Q27" s="7"/>
      <c r="R27" s="1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>
        <v>-2</v>
      </c>
      <c r="AG27" s="20"/>
      <c r="AH27" s="7"/>
      <c r="AI27" s="20"/>
      <c r="AJ27" s="18">
        <f t="shared" si="0"/>
        <v>0</v>
      </c>
      <c r="AK27" s="19" t="s">
        <v>19</v>
      </c>
      <c r="AL27" s="20">
        <v>0</v>
      </c>
    </row>
    <row r="28" spans="1:38" x14ac:dyDescent="0.25">
      <c r="A28" t="s">
        <v>60</v>
      </c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>
        <v>1</v>
      </c>
      <c r="R28" s="22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34">
        <v>-2</v>
      </c>
      <c r="AH28" s="23"/>
      <c r="AI28" s="34"/>
      <c r="AJ28" s="18">
        <f t="shared" si="0"/>
        <v>1.7763568394002505E-15</v>
      </c>
      <c r="AK28" s="19" t="s">
        <v>19</v>
      </c>
      <c r="AL28" s="20">
        <v>0</v>
      </c>
    </row>
    <row r="29" spans="1:38" x14ac:dyDescent="0.25">
      <c r="A29" t="s">
        <v>61</v>
      </c>
      <c r="B29" s="12">
        <v>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2">
        <v>-10</v>
      </c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6"/>
      <c r="AH29" s="13"/>
      <c r="AI29" s="16"/>
      <c r="AJ29" s="14">
        <f t="shared" si="0"/>
        <v>0</v>
      </c>
      <c r="AK29" s="15" t="s">
        <v>18</v>
      </c>
      <c r="AL29" s="16">
        <v>0</v>
      </c>
    </row>
    <row r="30" spans="1:38" x14ac:dyDescent="0.25">
      <c r="A30" t="s">
        <v>62</v>
      </c>
      <c r="B30" s="17"/>
      <c r="C30" s="7">
        <v>1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17"/>
      <c r="S30" s="7">
        <v>-10</v>
      </c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20"/>
      <c r="AH30" s="7"/>
      <c r="AI30" s="20"/>
      <c r="AJ30" s="18">
        <f t="shared" si="0"/>
        <v>-5.0000000000000178</v>
      </c>
      <c r="AK30" s="19" t="s">
        <v>18</v>
      </c>
      <c r="AL30" s="20">
        <v>0</v>
      </c>
    </row>
    <row r="31" spans="1:38" hidden="1" x14ac:dyDescent="0.25">
      <c r="A31" t="s">
        <v>63</v>
      </c>
      <c r="B31" s="17"/>
      <c r="C31" s="7"/>
      <c r="D31" s="7">
        <v>1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17"/>
      <c r="S31" s="7"/>
      <c r="T31" s="7">
        <v>-10</v>
      </c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20"/>
      <c r="AH31" s="7"/>
      <c r="AI31" s="20"/>
      <c r="AJ31" s="18">
        <f t="shared" si="0"/>
        <v>1.1102230246251561E-15</v>
      </c>
      <c r="AK31" s="19" t="s">
        <v>18</v>
      </c>
      <c r="AL31" s="20">
        <v>0</v>
      </c>
    </row>
    <row r="32" spans="1:38" hidden="1" x14ac:dyDescent="0.25">
      <c r="A32" t="s">
        <v>64</v>
      </c>
      <c r="B32" s="17"/>
      <c r="C32" s="7"/>
      <c r="D32" s="7"/>
      <c r="E32" s="7">
        <v>1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17"/>
      <c r="S32" s="7"/>
      <c r="T32" s="7"/>
      <c r="U32" s="7">
        <v>-10</v>
      </c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20"/>
      <c r="AH32" s="7"/>
      <c r="AI32" s="20"/>
      <c r="AJ32" s="18">
        <f t="shared" si="0"/>
        <v>0</v>
      </c>
      <c r="AK32" s="19" t="s">
        <v>18</v>
      </c>
      <c r="AL32" s="20">
        <v>0</v>
      </c>
    </row>
    <row r="33" spans="1:38" hidden="1" x14ac:dyDescent="0.25">
      <c r="A33" t="s">
        <v>65</v>
      </c>
      <c r="B33" s="17"/>
      <c r="C33" s="7"/>
      <c r="D33" s="7"/>
      <c r="E33" s="7"/>
      <c r="F33" s="7">
        <v>1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17"/>
      <c r="S33" s="7"/>
      <c r="T33" s="7"/>
      <c r="U33" s="7"/>
      <c r="V33" s="7">
        <v>-10</v>
      </c>
      <c r="W33" s="7"/>
      <c r="X33" s="7"/>
      <c r="Y33" s="7"/>
      <c r="Z33" s="7"/>
      <c r="AA33" s="7"/>
      <c r="AB33" s="7"/>
      <c r="AC33" s="7"/>
      <c r="AD33" s="7"/>
      <c r="AE33" s="7"/>
      <c r="AF33" s="7"/>
      <c r="AG33" s="20"/>
      <c r="AH33" s="7"/>
      <c r="AI33" s="20"/>
      <c r="AJ33" s="18">
        <f t="shared" si="0"/>
        <v>0</v>
      </c>
      <c r="AK33" s="19" t="s">
        <v>18</v>
      </c>
      <c r="AL33" s="20">
        <v>0</v>
      </c>
    </row>
    <row r="34" spans="1:38" hidden="1" x14ac:dyDescent="0.25">
      <c r="A34" t="s">
        <v>66</v>
      </c>
      <c r="B34" s="17"/>
      <c r="C34" s="7"/>
      <c r="D34" s="7"/>
      <c r="E34" s="7"/>
      <c r="F34" s="7"/>
      <c r="G34" s="7">
        <v>1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17"/>
      <c r="S34" s="7"/>
      <c r="T34" s="7"/>
      <c r="U34" s="7"/>
      <c r="V34" s="7"/>
      <c r="W34" s="7">
        <v>-10</v>
      </c>
      <c r="X34" s="7"/>
      <c r="Y34" s="7"/>
      <c r="Z34" s="7"/>
      <c r="AA34" s="7"/>
      <c r="AB34" s="7"/>
      <c r="AC34" s="7"/>
      <c r="AD34" s="7"/>
      <c r="AE34" s="7"/>
      <c r="AF34" s="7"/>
      <c r="AG34" s="20"/>
      <c r="AH34" s="7"/>
      <c r="AI34" s="20"/>
      <c r="AJ34" s="18">
        <f t="shared" si="0"/>
        <v>-7.8270723234819965E-16</v>
      </c>
      <c r="AK34" s="19" t="s">
        <v>18</v>
      </c>
      <c r="AL34" s="20">
        <v>0</v>
      </c>
    </row>
    <row r="35" spans="1:38" hidden="1" x14ac:dyDescent="0.25">
      <c r="A35" t="s">
        <v>67</v>
      </c>
      <c r="B35" s="17"/>
      <c r="C35" s="7"/>
      <c r="D35" s="7"/>
      <c r="E35" s="7"/>
      <c r="F35" s="7"/>
      <c r="G35" s="7"/>
      <c r="H35" s="7">
        <v>1</v>
      </c>
      <c r="I35" s="7"/>
      <c r="J35" s="7"/>
      <c r="K35" s="7"/>
      <c r="L35" s="7"/>
      <c r="M35" s="7"/>
      <c r="N35" s="7"/>
      <c r="O35" s="7"/>
      <c r="P35" s="7"/>
      <c r="Q35" s="7"/>
      <c r="R35" s="17"/>
      <c r="S35" s="7"/>
      <c r="T35" s="7"/>
      <c r="U35" s="7"/>
      <c r="V35" s="7"/>
      <c r="W35" s="7"/>
      <c r="X35" s="7">
        <v>-10</v>
      </c>
      <c r="Y35" s="7"/>
      <c r="Z35" s="7"/>
      <c r="AA35" s="7"/>
      <c r="AB35" s="7"/>
      <c r="AC35" s="7"/>
      <c r="AD35" s="7"/>
      <c r="AE35" s="7"/>
      <c r="AF35" s="7"/>
      <c r="AG35" s="20"/>
      <c r="AH35" s="7"/>
      <c r="AI35" s="20"/>
      <c r="AJ35" s="18">
        <f t="shared" si="0"/>
        <v>0</v>
      </c>
      <c r="AK35" s="19" t="s">
        <v>18</v>
      </c>
      <c r="AL35" s="20">
        <v>0</v>
      </c>
    </row>
    <row r="36" spans="1:38" hidden="1" x14ac:dyDescent="0.25">
      <c r="A36" t="s">
        <v>68</v>
      </c>
      <c r="B36" s="17"/>
      <c r="C36" s="7"/>
      <c r="D36" s="7"/>
      <c r="E36" s="7"/>
      <c r="F36" s="7"/>
      <c r="G36" s="7"/>
      <c r="H36" s="7"/>
      <c r="I36" s="7">
        <v>1</v>
      </c>
      <c r="J36" s="7"/>
      <c r="K36" s="7"/>
      <c r="L36" s="7"/>
      <c r="M36" s="7"/>
      <c r="N36" s="7"/>
      <c r="O36" s="7"/>
      <c r="P36" s="7"/>
      <c r="Q36" s="7"/>
      <c r="R36" s="17"/>
      <c r="S36" s="7"/>
      <c r="T36" s="7"/>
      <c r="U36" s="7"/>
      <c r="V36" s="7"/>
      <c r="W36" s="7"/>
      <c r="X36" s="7"/>
      <c r="Y36" s="7">
        <v>-10</v>
      </c>
      <c r="Z36" s="7"/>
      <c r="AA36" s="7"/>
      <c r="AB36" s="7"/>
      <c r="AC36" s="7"/>
      <c r="AD36" s="7"/>
      <c r="AE36" s="7"/>
      <c r="AF36" s="7"/>
      <c r="AG36" s="20"/>
      <c r="AH36" s="7"/>
      <c r="AI36" s="20"/>
      <c r="AJ36" s="18">
        <f t="shared" si="0"/>
        <v>1.4432899320127035E-15</v>
      </c>
      <c r="AK36" s="19" t="s">
        <v>18</v>
      </c>
      <c r="AL36" s="20">
        <v>0</v>
      </c>
    </row>
    <row r="37" spans="1:38" hidden="1" x14ac:dyDescent="0.25">
      <c r="A37" t="s">
        <v>69</v>
      </c>
      <c r="B37" s="17"/>
      <c r="C37" s="7"/>
      <c r="D37" s="7"/>
      <c r="E37" s="7"/>
      <c r="F37" s="7"/>
      <c r="G37" s="7"/>
      <c r="H37" s="7"/>
      <c r="I37" s="7"/>
      <c r="J37" s="7">
        <v>1</v>
      </c>
      <c r="K37" s="7"/>
      <c r="L37" s="7"/>
      <c r="M37" s="7"/>
      <c r="N37" s="7"/>
      <c r="O37" s="7"/>
      <c r="P37" s="7"/>
      <c r="Q37" s="7"/>
      <c r="R37" s="17"/>
      <c r="S37" s="7"/>
      <c r="T37" s="7"/>
      <c r="U37" s="7"/>
      <c r="V37" s="7"/>
      <c r="W37" s="7"/>
      <c r="X37" s="7"/>
      <c r="Y37" s="7"/>
      <c r="Z37" s="7">
        <v>-10</v>
      </c>
      <c r="AA37" s="7"/>
      <c r="AB37" s="7"/>
      <c r="AC37" s="7"/>
      <c r="AD37" s="7"/>
      <c r="AE37" s="7"/>
      <c r="AF37" s="7"/>
      <c r="AG37" s="20"/>
      <c r="AH37" s="7"/>
      <c r="AI37" s="20"/>
      <c r="AJ37" s="18">
        <f t="shared" si="0"/>
        <v>1.6653345280196938E-16</v>
      </c>
      <c r="AK37" s="19" t="s">
        <v>18</v>
      </c>
      <c r="AL37" s="20">
        <v>0</v>
      </c>
    </row>
    <row r="38" spans="1:38" hidden="1" x14ac:dyDescent="0.25">
      <c r="A38" t="s">
        <v>70</v>
      </c>
      <c r="B38" s="17"/>
      <c r="C38" s="7"/>
      <c r="D38" s="7"/>
      <c r="E38" s="7"/>
      <c r="F38" s="7"/>
      <c r="G38" s="7"/>
      <c r="H38" s="7"/>
      <c r="I38" s="7"/>
      <c r="J38" s="7"/>
      <c r="K38" s="7">
        <v>1</v>
      </c>
      <c r="L38" s="7"/>
      <c r="M38" s="7"/>
      <c r="N38" s="7"/>
      <c r="O38" s="7"/>
      <c r="P38" s="7"/>
      <c r="Q38" s="7"/>
      <c r="R38" s="17"/>
      <c r="S38" s="7"/>
      <c r="T38" s="7"/>
      <c r="U38" s="7"/>
      <c r="V38" s="7"/>
      <c r="W38" s="7"/>
      <c r="X38" s="7"/>
      <c r="Y38" s="7"/>
      <c r="Z38" s="7"/>
      <c r="AA38" s="7">
        <v>-10</v>
      </c>
      <c r="AB38" s="7"/>
      <c r="AC38" s="7"/>
      <c r="AD38" s="7"/>
      <c r="AE38" s="7"/>
      <c r="AF38" s="7"/>
      <c r="AG38" s="20"/>
      <c r="AH38" s="7"/>
      <c r="AI38" s="20"/>
      <c r="AJ38" s="18">
        <f t="shared" si="0"/>
        <v>-4.9999999999999956</v>
      </c>
      <c r="AK38" s="19" t="s">
        <v>18</v>
      </c>
      <c r="AL38" s="20">
        <v>0</v>
      </c>
    </row>
    <row r="39" spans="1:38" hidden="1" x14ac:dyDescent="0.25">
      <c r="A39" t="s">
        <v>71</v>
      </c>
      <c r="B39" s="17"/>
      <c r="C39" s="7"/>
      <c r="D39" s="7"/>
      <c r="E39" s="7"/>
      <c r="F39" s="7"/>
      <c r="G39" s="7"/>
      <c r="H39" s="7"/>
      <c r="I39" s="7"/>
      <c r="J39" s="7"/>
      <c r="K39" s="7"/>
      <c r="L39" s="7">
        <v>1</v>
      </c>
      <c r="M39" s="7"/>
      <c r="N39" s="7"/>
      <c r="O39" s="7"/>
      <c r="P39" s="7"/>
      <c r="Q39" s="7"/>
      <c r="R39" s="17"/>
      <c r="S39" s="7"/>
      <c r="T39" s="7"/>
      <c r="U39" s="7"/>
      <c r="V39" s="7"/>
      <c r="W39" s="7"/>
      <c r="X39" s="7"/>
      <c r="Y39" s="7"/>
      <c r="Z39" s="7"/>
      <c r="AA39" s="7"/>
      <c r="AB39" s="7">
        <v>-10</v>
      </c>
      <c r="AC39" s="7"/>
      <c r="AD39" s="7"/>
      <c r="AE39" s="7"/>
      <c r="AF39" s="7"/>
      <c r="AG39" s="20"/>
      <c r="AH39" s="7"/>
      <c r="AI39" s="20"/>
      <c r="AJ39" s="18">
        <f t="shared" si="0"/>
        <v>1.7763568394002505E-15</v>
      </c>
      <c r="AK39" s="19" t="s">
        <v>18</v>
      </c>
      <c r="AL39" s="20">
        <v>0</v>
      </c>
    </row>
    <row r="40" spans="1:38" hidden="1" x14ac:dyDescent="0.25">
      <c r="A40" t="s">
        <v>72</v>
      </c>
      <c r="B40" s="17"/>
      <c r="C40" s="7"/>
      <c r="D40" s="7"/>
      <c r="E40" s="7"/>
      <c r="F40" s="7"/>
      <c r="G40" s="7"/>
      <c r="H40" s="7"/>
      <c r="I40" s="7"/>
      <c r="J40" s="7"/>
      <c r="K40" s="7"/>
      <c r="L40" s="7"/>
      <c r="M40" s="7">
        <v>1</v>
      </c>
      <c r="N40" s="7"/>
      <c r="O40" s="7"/>
      <c r="P40" s="7"/>
      <c r="Q40" s="7"/>
      <c r="R40" s="1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>
        <v>-10</v>
      </c>
      <c r="AD40" s="7"/>
      <c r="AE40" s="7"/>
      <c r="AF40" s="7"/>
      <c r="AG40" s="20"/>
      <c r="AH40" s="7"/>
      <c r="AI40" s="20"/>
      <c r="AJ40" s="18">
        <f t="shared" si="0"/>
        <v>9.2444637330587332E-32</v>
      </c>
      <c r="AK40" s="19" t="s">
        <v>18</v>
      </c>
      <c r="AL40" s="20">
        <v>0</v>
      </c>
    </row>
    <row r="41" spans="1:38" hidden="1" x14ac:dyDescent="0.25">
      <c r="A41" t="s">
        <v>73</v>
      </c>
      <c r="B41" s="1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>
        <v>1</v>
      </c>
      <c r="O41" s="7"/>
      <c r="P41" s="7"/>
      <c r="Q41" s="7"/>
      <c r="R41" s="1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>
        <v>-10</v>
      </c>
      <c r="AE41" s="7"/>
      <c r="AF41" s="7"/>
      <c r="AG41" s="20"/>
      <c r="AH41" s="7"/>
      <c r="AI41" s="20"/>
      <c r="AJ41" s="18">
        <f t="shared" si="0"/>
        <v>-3.944304526105059E-31</v>
      </c>
      <c r="AK41" s="19" t="s">
        <v>18</v>
      </c>
      <c r="AL41" s="20">
        <v>0</v>
      </c>
    </row>
    <row r="42" spans="1:38" hidden="1" x14ac:dyDescent="0.25">
      <c r="A42" t="s">
        <v>74</v>
      </c>
      <c r="B42" s="1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>
        <v>1</v>
      </c>
      <c r="P42" s="7"/>
      <c r="Q42" s="7"/>
      <c r="R42" s="1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>
        <v>-10</v>
      </c>
      <c r="AF42" s="7"/>
      <c r="AG42" s="20"/>
      <c r="AH42" s="7"/>
      <c r="AI42" s="20"/>
      <c r="AJ42" s="18">
        <f t="shared" si="0"/>
        <v>-1.7763568394002505E-15</v>
      </c>
      <c r="AK42" s="19" t="s">
        <v>18</v>
      </c>
      <c r="AL42" s="20">
        <v>0</v>
      </c>
    </row>
    <row r="43" spans="1:38" hidden="1" x14ac:dyDescent="0.25">
      <c r="A43" t="s">
        <v>75</v>
      </c>
      <c r="B43" s="1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>
        <v>1</v>
      </c>
      <c r="Q43" s="7"/>
      <c r="R43" s="1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>
        <v>-10</v>
      </c>
      <c r="AG43" s="20"/>
      <c r="AH43" s="7"/>
      <c r="AI43" s="20"/>
      <c r="AJ43" s="18">
        <f t="shared" si="0"/>
        <v>0</v>
      </c>
      <c r="AK43" s="19" t="s">
        <v>18</v>
      </c>
      <c r="AL43" s="20">
        <v>0</v>
      </c>
    </row>
    <row r="44" spans="1:38" x14ac:dyDescent="0.25">
      <c r="A44" t="s">
        <v>83</v>
      </c>
      <c r="B44" s="1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>
        <v>1</v>
      </c>
      <c r="R44" s="1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20">
        <v>-10</v>
      </c>
      <c r="AH44" s="7"/>
      <c r="AI44" s="20"/>
      <c r="AJ44" s="18">
        <f t="shared" si="0"/>
        <v>1.7763568394002505E-15</v>
      </c>
      <c r="AK44" s="19" t="s">
        <v>18</v>
      </c>
      <c r="AL44" s="20">
        <v>0</v>
      </c>
    </row>
    <row r="45" spans="1:38" x14ac:dyDescent="0.25">
      <c r="A45" t="s">
        <v>86</v>
      </c>
      <c r="B45" s="12">
        <v>1</v>
      </c>
      <c r="C45" s="13">
        <v>1</v>
      </c>
      <c r="D45" s="13">
        <v>1</v>
      </c>
      <c r="E45" s="13">
        <v>1</v>
      </c>
      <c r="F45" s="13">
        <v>1</v>
      </c>
      <c r="G45" s="13">
        <v>1</v>
      </c>
      <c r="H45" s="13">
        <v>1</v>
      </c>
      <c r="I45" s="13">
        <v>1</v>
      </c>
      <c r="J45" s="13">
        <v>1</v>
      </c>
      <c r="K45" s="13">
        <v>1</v>
      </c>
      <c r="L45" s="13">
        <v>1</v>
      </c>
      <c r="M45" s="13">
        <v>1</v>
      </c>
      <c r="N45" s="13">
        <v>1</v>
      </c>
      <c r="O45" s="13">
        <v>1</v>
      </c>
      <c r="P45" s="13">
        <v>1</v>
      </c>
      <c r="Q45" s="13">
        <v>1</v>
      </c>
      <c r="R45" s="12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2"/>
      <c r="AI45" s="13"/>
      <c r="AJ45" s="43">
        <f t="shared" si="0"/>
        <v>49.999999999999986</v>
      </c>
      <c r="AK45" s="46" t="s">
        <v>82</v>
      </c>
      <c r="AL45" s="16">
        <v>50</v>
      </c>
    </row>
    <row r="46" spans="1:38" x14ac:dyDescent="0.25">
      <c r="A46" t="s">
        <v>76</v>
      </c>
      <c r="B46" s="17">
        <v>1</v>
      </c>
      <c r="C46" s="7">
        <v>1</v>
      </c>
      <c r="D46" s="7">
        <v>1</v>
      </c>
      <c r="E46" s="7">
        <v>1</v>
      </c>
      <c r="F46" s="7">
        <v>1</v>
      </c>
      <c r="G46" s="7">
        <v>1</v>
      </c>
      <c r="H46" s="7">
        <v>1</v>
      </c>
      <c r="I46" s="7">
        <v>1</v>
      </c>
      <c r="J46" s="7"/>
      <c r="K46" s="7"/>
      <c r="L46" s="7"/>
      <c r="M46" s="7"/>
      <c r="N46" s="7"/>
      <c r="O46" s="7"/>
      <c r="P46" s="7"/>
      <c r="Q46" s="7"/>
      <c r="R46" s="1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17"/>
      <c r="AI46" s="7"/>
      <c r="AJ46" s="44">
        <f t="shared" si="0"/>
        <v>24.999999999999979</v>
      </c>
      <c r="AK46" s="47" t="s">
        <v>19</v>
      </c>
      <c r="AL46" s="21">
        <v>25</v>
      </c>
    </row>
    <row r="47" spans="1:38" x14ac:dyDescent="0.25">
      <c r="A47" t="s">
        <v>77</v>
      </c>
      <c r="B47" s="1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>
        <v>1</v>
      </c>
      <c r="O47" s="7">
        <v>1</v>
      </c>
      <c r="P47" s="7">
        <v>1</v>
      </c>
      <c r="Q47" s="35">
        <v>1</v>
      </c>
      <c r="R47" s="1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17"/>
      <c r="AI47" s="7"/>
      <c r="AJ47" s="44">
        <f t="shared" si="0"/>
        <v>10</v>
      </c>
      <c r="AK47" s="47" t="s">
        <v>18</v>
      </c>
      <c r="AL47" s="21">
        <v>10</v>
      </c>
    </row>
    <row r="48" spans="1:38" x14ac:dyDescent="0.25">
      <c r="A48" t="s">
        <v>78</v>
      </c>
      <c r="B48" s="1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17"/>
      <c r="S48" s="7">
        <v>1</v>
      </c>
      <c r="T48" s="7"/>
      <c r="U48" s="7"/>
      <c r="V48" s="7"/>
      <c r="W48" s="7"/>
      <c r="X48" s="7">
        <v>1</v>
      </c>
      <c r="Y48" s="7">
        <v>1</v>
      </c>
      <c r="Z48" s="7"/>
      <c r="AA48" s="7"/>
      <c r="AB48" s="7"/>
      <c r="AC48" s="7"/>
      <c r="AD48" s="7"/>
      <c r="AE48" s="7"/>
      <c r="AF48" s="7"/>
      <c r="AG48" s="7"/>
      <c r="AH48" s="17"/>
      <c r="AI48" s="7"/>
      <c r="AJ48" s="44">
        <f t="shared" si="0"/>
        <v>1</v>
      </c>
      <c r="AK48" s="47" t="s">
        <v>18</v>
      </c>
      <c r="AL48" s="21">
        <v>2</v>
      </c>
    </row>
    <row r="49" spans="1:38" x14ac:dyDescent="0.25">
      <c r="A49" t="s">
        <v>79</v>
      </c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2">
        <v>2</v>
      </c>
      <c r="S49" s="23"/>
      <c r="T49" s="23"/>
      <c r="U49" s="23">
        <v>1</v>
      </c>
      <c r="V49" s="23">
        <v>1</v>
      </c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2"/>
      <c r="AI49" s="23"/>
      <c r="AJ49" s="45">
        <f t="shared" si="0"/>
        <v>2</v>
      </c>
      <c r="AK49" s="48" t="s">
        <v>18</v>
      </c>
      <c r="AL49" s="27">
        <v>2</v>
      </c>
    </row>
    <row r="50" spans="1:38" x14ac:dyDescent="0.25">
      <c r="A50" t="s">
        <v>84</v>
      </c>
      <c r="B50" s="37">
        <v>4.2000000000000003E-2</v>
      </c>
      <c r="C50" s="39">
        <v>4.1799999999999997E-2</v>
      </c>
      <c r="D50" s="39">
        <v>4.0500000000000001E-2</v>
      </c>
      <c r="E50" s="39">
        <v>4.2200000000000001E-2</v>
      </c>
      <c r="F50" s="39">
        <v>4.2099999999999999E-2</v>
      </c>
      <c r="G50" s="39">
        <v>0.04</v>
      </c>
      <c r="H50" s="39">
        <v>4.1399999999999999E-2</v>
      </c>
      <c r="I50" s="39">
        <v>4.1000000000000002E-2</v>
      </c>
      <c r="J50" s="39">
        <v>4.0800000000000003E-2</v>
      </c>
      <c r="K50" s="39">
        <v>4.24E-2</v>
      </c>
      <c r="L50" s="39">
        <v>4.2500000000000003E-2</v>
      </c>
      <c r="M50" s="39">
        <v>4.2000000000000003E-2</v>
      </c>
      <c r="N50" s="39">
        <v>4.5999999999999999E-2</v>
      </c>
      <c r="O50" s="39">
        <v>4.7E-2</v>
      </c>
      <c r="P50" s="39">
        <v>4.5499999999999999E-2</v>
      </c>
      <c r="Q50" s="42">
        <v>4.4999999999999998E-2</v>
      </c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20"/>
      <c r="AH50" s="7">
        <v>-1</v>
      </c>
      <c r="AI50" s="7"/>
      <c r="AJ50" s="18">
        <f t="shared" si="0"/>
        <v>0</v>
      </c>
      <c r="AK50" s="19" t="s">
        <v>82</v>
      </c>
      <c r="AL50" s="21">
        <v>0</v>
      </c>
    </row>
    <row r="51" spans="1:38" x14ac:dyDescent="0.25">
      <c r="A51" t="s">
        <v>85</v>
      </c>
      <c r="B51" s="22">
        <v>27</v>
      </c>
      <c r="C51" s="23">
        <v>30</v>
      </c>
      <c r="D51" s="24">
        <v>42</v>
      </c>
      <c r="E51" s="24">
        <v>32</v>
      </c>
      <c r="F51" s="24">
        <v>36</v>
      </c>
      <c r="G51" s="24">
        <v>40</v>
      </c>
      <c r="H51" s="23">
        <v>33</v>
      </c>
      <c r="I51" s="23">
        <v>38</v>
      </c>
      <c r="J51" s="23">
        <v>41</v>
      </c>
      <c r="K51" s="23">
        <v>37</v>
      </c>
      <c r="L51" s="23">
        <v>52</v>
      </c>
      <c r="M51" s="23">
        <v>31</v>
      </c>
      <c r="N51" s="23">
        <v>48</v>
      </c>
      <c r="O51" s="23">
        <v>62</v>
      </c>
      <c r="P51" s="23">
        <v>54</v>
      </c>
      <c r="Q51" s="34">
        <v>52</v>
      </c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34"/>
      <c r="AH51" s="23"/>
      <c r="AI51" s="23">
        <v>-50</v>
      </c>
      <c r="AJ51" s="25">
        <f t="shared" si="0"/>
        <v>-9.0949470177292824E-13</v>
      </c>
      <c r="AK51" s="26" t="s">
        <v>82</v>
      </c>
      <c r="AL51" s="27">
        <v>0</v>
      </c>
    </row>
    <row r="53" spans="1:38" x14ac:dyDescent="0.25">
      <c r="A53" s="3" t="s">
        <v>20</v>
      </c>
      <c r="B53" s="5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4"/>
      <c r="R53" s="28" t="s">
        <v>21</v>
      </c>
      <c r="S53" s="28" t="s">
        <v>21</v>
      </c>
      <c r="T53" s="28" t="s">
        <v>21</v>
      </c>
      <c r="U53" s="28" t="s">
        <v>21</v>
      </c>
      <c r="V53" s="28" t="s">
        <v>21</v>
      </c>
      <c r="W53" s="28" t="s">
        <v>21</v>
      </c>
      <c r="X53" s="28" t="s">
        <v>21</v>
      </c>
      <c r="Y53" s="28" t="s">
        <v>21</v>
      </c>
      <c r="Z53" s="28" t="s">
        <v>21</v>
      </c>
      <c r="AA53" s="28" t="s">
        <v>21</v>
      </c>
      <c r="AB53" s="28" t="s">
        <v>21</v>
      </c>
      <c r="AC53" s="28" t="s">
        <v>21</v>
      </c>
      <c r="AD53" s="28" t="s">
        <v>21</v>
      </c>
      <c r="AE53" s="28" t="s">
        <v>21</v>
      </c>
      <c r="AF53" s="28" t="s">
        <v>21</v>
      </c>
      <c r="AG53" s="28" t="s">
        <v>21</v>
      </c>
      <c r="AH53" s="28"/>
      <c r="AI53" s="28"/>
    </row>
    <row r="54" spans="1:38" x14ac:dyDescent="0.25">
      <c r="AK54" s="29"/>
    </row>
    <row r="55" spans="1:38" x14ac:dyDescent="0.25">
      <c r="A55" s="3" t="s">
        <v>22</v>
      </c>
      <c r="B55" s="30">
        <v>0</v>
      </c>
      <c r="C55" s="31">
        <v>4.9999999999999822</v>
      </c>
      <c r="D55" s="32">
        <v>1.1102230246251561E-15</v>
      </c>
      <c r="E55" s="32">
        <v>10</v>
      </c>
      <c r="F55" s="32">
        <v>9.9999999999999982</v>
      </c>
      <c r="G55" s="32">
        <v>0</v>
      </c>
      <c r="H55" s="32">
        <v>0</v>
      </c>
      <c r="I55" s="31">
        <v>8.8817841970012523E-16</v>
      </c>
      <c r="J55" s="32">
        <v>4.4408920979836388E-16</v>
      </c>
      <c r="K55" s="32">
        <v>5.0000000000000044</v>
      </c>
      <c r="L55" s="32">
        <v>10.000000000000002</v>
      </c>
      <c r="M55" s="32">
        <v>0</v>
      </c>
      <c r="N55" s="32">
        <v>-1.387778784922926E-17</v>
      </c>
      <c r="O55" s="32">
        <v>9.9999999999999982</v>
      </c>
      <c r="P55" s="32">
        <v>0</v>
      </c>
      <c r="Q55" s="31">
        <v>1.7763568394002505E-15</v>
      </c>
      <c r="R55" s="31">
        <v>0</v>
      </c>
      <c r="S55" s="31">
        <v>1</v>
      </c>
      <c r="T55" s="31">
        <v>0</v>
      </c>
      <c r="U55" s="31">
        <v>1</v>
      </c>
      <c r="V55" s="31">
        <v>0.99999999999999989</v>
      </c>
      <c r="W55" s="31">
        <v>7.827072323481997E-17</v>
      </c>
      <c r="X55" s="31">
        <v>0</v>
      </c>
      <c r="Y55" s="31">
        <v>-5.5511151231257827E-17</v>
      </c>
      <c r="Z55" s="31">
        <v>2.7755575699639451E-17</v>
      </c>
      <c r="AA55" s="31">
        <v>1</v>
      </c>
      <c r="AB55" s="31">
        <v>1</v>
      </c>
      <c r="AC55" s="31">
        <v>-9.2444637330587335E-33</v>
      </c>
      <c r="AD55" s="31">
        <v>-1.3877787849228865E-18</v>
      </c>
      <c r="AE55" s="31">
        <v>1</v>
      </c>
      <c r="AF55" s="31">
        <v>0</v>
      </c>
      <c r="AG55" s="31">
        <v>2.0526832973508047E-48</v>
      </c>
      <c r="AH55" s="31">
        <v>2.1589999999999994</v>
      </c>
      <c r="AI55" s="31">
        <v>43.100000000000016</v>
      </c>
      <c r="AK55" s="29"/>
      <c r="AL55" s="33"/>
    </row>
    <row r="58" spans="1:38" x14ac:dyDescent="0.25">
      <c r="A58" t="s">
        <v>94</v>
      </c>
      <c r="B58" s="53">
        <f>12.5*B50</f>
        <v>0.52500000000000002</v>
      </c>
      <c r="J58" s="53">
        <f>27.5*J50</f>
        <v>1.1220000000000001</v>
      </c>
      <c r="Q58" s="53">
        <f>10*Q50</f>
        <v>0.44999999999999996</v>
      </c>
      <c r="AL58" s="56">
        <f>B58+J58+Q58</f>
        <v>2.0970000000000004</v>
      </c>
    </row>
    <row r="59" spans="1:38" x14ac:dyDescent="0.25">
      <c r="A59" t="s">
        <v>95</v>
      </c>
      <c r="B59" s="55">
        <f>12.5*B51</f>
        <v>337.5</v>
      </c>
      <c r="J59" s="55">
        <f>27.5*J51</f>
        <v>1127.5</v>
      </c>
      <c r="Q59" s="55">
        <f>10*Q51</f>
        <v>520</v>
      </c>
      <c r="AL59" s="57">
        <f>(B59+J59+Q59)/50</f>
        <v>39.700000000000003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5"/>
  <sheetViews>
    <sheetView topLeftCell="A10" workbookViewId="0"/>
  </sheetViews>
  <sheetFormatPr baseColWidth="10" defaultRowHeight="15" x14ac:dyDescent="0.25"/>
  <cols>
    <col min="1" max="1" width="30.140625" customWidth="1"/>
    <col min="2" max="8" width="7.28515625" customWidth="1"/>
    <col min="9" max="35" width="7.7109375" customWidth="1"/>
    <col min="36" max="36" width="7.85546875" customWidth="1"/>
    <col min="37" max="37" width="5.42578125" customWidth="1"/>
    <col min="38" max="38" width="6.42578125" customWidth="1"/>
  </cols>
  <sheetData>
    <row r="1" spans="1:39" ht="15.75" x14ac:dyDescent="0.25">
      <c r="A1" s="1" t="s">
        <v>96</v>
      </c>
    </row>
    <row r="3" spans="1:39" x14ac:dyDescent="0.25">
      <c r="A3" s="2" t="s">
        <v>93</v>
      </c>
    </row>
    <row r="5" spans="1:39" x14ac:dyDescent="0.25">
      <c r="A5" s="3" t="s">
        <v>1</v>
      </c>
      <c r="B5">
        <f>2*16+5+2</f>
        <v>39</v>
      </c>
      <c r="C5">
        <f>2*16+ 2</f>
        <v>34</v>
      </c>
    </row>
    <row r="8" spans="1:39" x14ac:dyDescent="0.25">
      <c r="A8" s="3" t="s">
        <v>2</v>
      </c>
      <c r="B8" s="4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4" t="s">
        <v>8</v>
      </c>
      <c r="H8" s="4" t="s">
        <v>9</v>
      </c>
      <c r="I8" s="4" t="s">
        <v>10</v>
      </c>
      <c r="J8" s="4" t="s">
        <v>11</v>
      </c>
      <c r="K8" s="4" t="s">
        <v>23</v>
      </c>
      <c r="L8" s="4" t="s">
        <v>24</v>
      </c>
      <c r="M8" s="4" t="s">
        <v>25</v>
      </c>
      <c r="N8" s="4" t="s">
        <v>26</v>
      </c>
      <c r="O8" s="4" t="s">
        <v>27</v>
      </c>
      <c r="P8" s="4" t="s">
        <v>28</v>
      </c>
      <c r="Q8" s="4" t="s">
        <v>29</v>
      </c>
      <c r="R8" s="4" t="s">
        <v>12</v>
      </c>
      <c r="S8" s="4" t="s">
        <v>30</v>
      </c>
      <c r="T8" s="4" t="s">
        <v>31</v>
      </c>
      <c r="U8" s="4" t="s">
        <v>32</v>
      </c>
      <c r="V8" s="4" t="s">
        <v>33</v>
      </c>
      <c r="W8" s="4" t="s">
        <v>34</v>
      </c>
      <c r="X8" s="4" t="s">
        <v>35</v>
      </c>
      <c r="Y8" s="4" t="s">
        <v>36</v>
      </c>
      <c r="Z8" s="4" t="s">
        <v>37</v>
      </c>
      <c r="AA8" s="4" t="s">
        <v>38</v>
      </c>
      <c r="AB8" s="4" t="s">
        <v>39</v>
      </c>
      <c r="AC8" s="4" t="s">
        <v>40</v>
      </c>
      <c r="AD8" s="4" t="s">
        <v>41</v>
      </c>
      <c r="AE8" s="4" t="s">
        <v>42</v>
      </c>
      <c r="AF8" s="4" t="s">
        <v>43</v>
      </c>
      <c r="AG8" s="4" t="s">
        <v>44</v>
      </c>
      <c r="AH8" s="4" t="s">
        <v>80</v>
      </c>
      <c r="AI8" s="4" t="s">
        <v>81</v>
      </c>
      <c r="AJ8" s="5" t="s">
        <v>13</v>
      </c>
      <c r="AK8" s="6" t="s">
        <v>14</v>
      </c>
      <c r="AL8" s="5" t="s">
        <v>15</v>
      </c>
      <c r="AM8" s="7"/>
    </row>
    <row r="10" spans="1:39" x14ac:dyDescent="0.25">
      <c r="A10" s="3" t="s">
        <v>16</v>
      </c>
      <c r="B10" s="8"/>
      <c r="C10" s="9"/>
      <c r="D10" s="9"/>
      <c r="E10" s="9"/>
      <c r="F10" s="9"/>
      <c r="G10" s="9"/>
      <c r="H10" s="9"/>
      <c r="I10" s="9"/>
      <c r="J10" s="10"/>
      <c r="K10" s="10"/>
      <c r="L10" s="10"/>
      <c r="M10" s="10"/>
      <c r="N10" s="10"/>
      <c r="O10" s="10"/>
      <c r="P10" s="10"/>
      <c r="Q10" s="10"/>
      <c r="R10" s="3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  <c r="AH10" s="36"/>
      <c r="AI10" s="11">
        <v>1</v>
      </c>
      <c r="AJ10" s="40">
        <f>SUMPRODUCT(cj,xj)</f>
        <v>31.599999999999326</v>
      </c>
    </row>
    <row r="12" spans="1:39" x14ac:dyDescent="0.25">
      <c r="A12" s="3" t="s">
        <v>17</v>
      </c>
    </row>
    <row r="13" spans="1:39" x14ac:dyDescent="0.25">
      <c r="A13" t="s">
        <v>45</v>
      </c>
      <c r="B13" s="12">
        <v>1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2">
        <v>-2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6"/>
      <c r="AH13" s="13"/>
      <c r="AI13" s="16"/>
      <c r="AJ13" s="14">
        <f t="shared" ref="AJ13:AJ51" si="0">SUMPRODUCT(B13:AI13,xj)</f>
        <v>7.9999999999999964</v>
      </c>
      <c r="AK13" s="15" t="s">
        <v>19</v>
      </c>
      <c r="AL13" s="16">
        <v>0</v>
      </c>
    </row>
    <row r="14" spans="1:39" x14ac:dyDescent="0.25">
      <c r="A14" t="s">
        <v>46</v>
      </c>
      <c r="B14" s="17"/>
      <c r="C14" s="7">
        <v>1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17"/>
      <c r="S14" s="7">
        <v>-2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20"/>
      <c r="AH14" s="7"/>
      <c r="AI14" s="20"/>
      <c r="AJ14" s="18">
        <f t="shared" si="0"/>
        <v>8.0000000000055422</v>
      </c>
      <c r="AK14" s="19" t="s">
        <v>19</v>
      </c>
      <c r="AL14" s="20">
        <v>0</v>
      </c>
    </row>
    <row r="15" spans="1:39" x14ac:dyDescent="0.25">
      <c r="A15" t="s">
        <v>47</v>
      </c>
      <c r="B15" s="17"/>
      <c r="C15" s="7"/>
      <c r="D15" s="7">
        <v>1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17"/>
      <c r="S15" s="7"/>
      <c r="T15" s="7">
        <v>-2</v>
      </c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20"/>
      <c r="AH15" s="7"/>
      <c r="AI15" s="20"/>
      <c r="AJ15" s="18">
        <f t="shared" si="0"/>
        <v>5.5511151231257827E-17</v>
      </c>
      <c r="AK15" s="19" t="s">
        <v>19</v>
      </c>
      <c r="AL15" s="20">
        <v>0</v>
      </c>
    </row>
    <row r="16" spans="1:39" x14ac:dyDescent="0.25">
      <c r="A16" t="s">
        <v>48</v>
      </c>
      <c r="B16" s="17"/>
      <c r="C16" s="7"/>
      <c r="D16" s="7"/>
      <c r="E16" s="7">
        <v>1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17"/>
      <c r="S16" s="7"/>
      <c r="T16" s="7"/>
      <c r="U16" s="7">
        <v>-2</v>
      </c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20"/>
      <c r="AH16" s="7"/>
      <c r="AI16" s="20"/>
      <c r="AJ16" s="18">
        <f t="shared" si="0"/>
        <v>0</v>
      </c>
      <c r="AK16" s="19" t="s">
        <v>19</v>
      </c>
      <c r="AL16" s="20">
        <v>0</v>
      </c>
    </row>
    <row r="17" spans="1:38" x14ac:dyDescent="0.25">
      <c r="A17" t="s">
        <v>49</v>
      </c>
      <c r="B17" s="17"/>
      <c r="C17" s="7"/>
      <c r="D17" s="7"/>
      <c r="E17" s="7"/>
      <c r="F17" s="7">
        <v>1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17"/>
      <c r="S17" s="7"/>
      <c r="T17" s="7"/>
      <c r="U17" s="7"/>
      <c r="V17" s="7">
        <v>-2</v>
      </c>
      <c r="W17" s="7"/>
      <c r="X17" s="7"/>
      <c r="Y17" s="7"/>
      <c r="Z17" s="7"/>
      <c r="AA17" s="7"/>
      <c r="AB17" s="7"/>
      <c r="AC17" s="7"/>
      <c r="AD17" s="7"/>
      <c r="AE17" s="7"/>
      <c r="AF17" s="7"/>
      <c r="AG17" s="20"/>
      <c r="AH17" s="7"/>
      <c r="AI17" s="20"/>
      <c r="AJ17" s="18">
        <f t="shared" si="0"/>
        <v>-9.9920072216323194E-16</v>
      </c>
      <c r="AK17" s="19" t="s">
        <v>19</v>
      </c>
      <c r="AL17" s="20">
        <v>0</v>
      </c>
    </row>
    <row r="18" spans="1:38" hidden="1" x14ac:dyDescent="0.25">
      <c r="A18" t="s">
        <v>50</v>
      </c>
      <c r="B18" s="17"/>
      <c r="C18" s="7"/>
      <c r="D18" s="7"/>
      <c r="E18" s="7"/>
      <c r="F18" s="7"/>
      <c r="G18" s="7">
        <v>1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17"/>
      <c r="S18" s="7"/>
      <c r="T18" s="7"/>
      <c r="U18" s="7"/>
      <c r="V18" s="7"/>
      <c r="W18" s="7">
        <v>-2</v>
      </c>
      <c r="X18" s="7"/>
      <c r="Y18" s="7"/>
      <c r="Z18" s="7"/>
      <c r="AA18" s="7"/>
      <c r="AB18" s="7"/>
      <c r="AC18" s="7"/>
      <c r="AD18" s="7"/>
      <c r="AE18" s="7"/>
      <c r="AF18" s="7"/>
      <c r="AG18" s="20"/>
      <c r="AH18" s="7"/>
      <c r="AI18" s="20"/>
      <c r="AJ18" s="18">
        <f t="shared" si="0"/>
        <v>0</v>
      </c>
      <c r="AK18" s="19" t="s">
        <v>19</v>
      </c>
      <c r="AL18" s="20">
        <v>0</v>
      </c>
    </row>
    <row r="19" spans="1:38" hidden="1" x14ac:dyDescent="0.25">
      <c r="A19" t="s">
        <v>51</v>
      </c>
      <c r="B19" s="17"/>
      <c r="C19" s="7"/>
      <c r="D19" s="7"/>
      <c r="E19" s="7"/>
      <c r="F19" s="7"/>
      <c r="G19" s="7"/>
      <c r="H19" s="7">
        <v>1</v>
      </c>
      <c r="I19" s="7"/>
      <c r="J19" s="7"/>
      <c r="K19" s="7"/>
      <c r="L19" s="7"/>
      <c r="M19" s="7"/>
      <c r="N19" s="7"/>
      <c r="O19" s="7"/>
      <c r="P19" s="7"/>
      <c r="Q19" s="7"/>
      <c r="R19" s="17"/>
      <c r="S19" s="7"/>
      <c r="T19" s="7"/>
      <c r="U19" s="7"/>
      <c r="V19" s="7"/>
      <c r="W19" s="7"/>
      <c r="X19" s="7">
        <v>-2</v>
      </c>
      <c r="Y19" s="7"/>
      <c r="Z19" s="7"/>
      <c r="AA19" s="7"/>
      <c r="AB19" s="7"/>
      <c r="AC19" s="7"/>
      <c r="AD19" s="7"/>
      <c r="AE19" s="7"/>
      <c r="AF19" s="7"/>
      <c r="AG19" s="20"/>
      <c r="AH19" s="7"/>
      <c r="AI19" s="20"/>
      <c r="AJ19" s="18">
        <f t="shared" si="0"/>
        <v>7.9999999999990674</v>
      </c>
      <c r="AK19" s="19" t="s">
        <v>19</v>
      </c>
      <c r="AL19" s="20">
        <v>0</v>
      </c>
    </row>
    <row r="20" spans="1:38" hidden="1" x14ac:dyDescent="0.25">
      <c r="A20" t="s">
        <v>52</v>
      </c>
      <c r="B20" s="17"/>
      <c r="C20" s="7"/>
      <c r="D20" s="7"/>
      <c r="E20" s="7"/>
      <c r="F20" s="7"/>
      <c r="G20" s="7"/>
      <c r="H20" s="7"/>
      <c r="I20" s="7">
        <v>1</v>
      </c>
      <c r="J20" s="7"/>
      <c r="K20" s="7"/>
      <c r="L20" s="7"/>
      <c r="M20" s="7"/>
      <c r="N20" s="7"/>
      <c r="O20" s="7"/>
      <c r="P20" s="7"/>
      <c r="Q20" s="7"/>
      <c r="R20" s="17"/>
      <c r="S20" s="7"/>
      <c r="T20" s="7"/>
      <c r="U20" s="7"/>
      <c r="V20" s="7"/>
      <c r="W20" s="7"/>
      <c r="X20" s="7"/>
      <c r="Y20" s="7">
        <v>-2</v>
      </c>
      <c r="Z20" s="7"/>
      <c r="AA20" s="7"/>
      <c r="AB20" s="7"/>
      <c r="AC20" s="7"/>
      <c r="AD20" s="7"/>
      <c r="AE20" s="7"/>
      <c r="AF20" s="7"/>
      <c r="AG20" s="20"/>
      <c r="AH20" s="7"/>
      <c r="AI20" s="20"/>
      <c r="AJ20" s="18">
        <f t="shared" si="0"/>
        <v>-1.1102230246251565E-16</v>
      </c>
      <c r="AK20" s="19" t="s">
        <v>19</v>
      </c>
      <c r="AL20" s="20">
        <v>0</v>
      </c>
    </row>
    <row r="21" spans="1:38" hidden="1" x14ac:dyDescent="0.25">
      <c r="A21" t="s">
        <v>53</v>
      </c>
      <c r="B21" s="17"/>
      <c r="C21" s="7"/>
      <c r="D21" s="7"/>
      <c r="E21" s="7"/>
      <c r="F21" s="7"/>
      <c r="G21" s="7"/>
      <c r="H21" s="7"/>
      <c r="I21" s="7"/>
      <c r="J21" s="7">
        <v>1</v>
      </c>
      <c r="K21" s="7"/>
      <c r="L21" s="7"/>
      <c r="M21" s="7"/>
      <c r="N21" s="7"/>
      <c r="O21" s="7"/>
      <c r="P21" s="7"/>
      <c r="Q21" s="7"/>
      <c r="R21" s="17"/>
      <c r="S21" s="7"/>
      <c r="T21" s="7"/>
      <c r="U21" s="7"/>
      <c r="V21" s="7"/>
      <c r="W21" s="7"/>
      <c r="X21" s="7"/>
      <c r="Y21" s="7"/>
      <c r="Z21" s="7">
        <v>-2</v>
      </c>
      <c r="AA21" s="7"/>
      <c r="AB21" s="7"/>
      <c r="AC21" s="7"/>
      <c r="AD21" s="7"/>
      <c r="AE21" s="7"/>
      <c r="AF21" s="7"/>
      <c r="AG21" s="20"/>
      <c r="AH21" s="7"/>
      <c r="AI21" s="20"/>
      <c r="AJ21" s="18">
        <f t="shared" si="0"/>
        <v>4.4408920985006262E-16</v>
      </c>
      <c r="AK21" s="19" t="s">
        <v>19</v>
      </c>
      <c r="AL21" s="20">
        <v>0</v>
      </c>
    </row>
    <row r="22" spans="1:38" hidden="1" x14ac:dyDescent="0.25">
      <c r="A22" t="s">
        <v>54</v>
      </c>
      <c r="B22" s="17"/>
      <c r="C22" s="7"/>
      <c r="D22" s="7"/>
      <c r="E22" s="7"/>
      <c r="F22" s="7"/>
      <c r="G22" s="7"/>
      <c r="H22" s="7"/>
      <c r="I22" s="7"/>
      <c r="J22" s="7"/>
      <c r="K22" s="7">
        <v>1</v>
      </c>
      <c r="L22" s="7"/>
      <c r="M22" s="7"/>
      <c r="N22" s="7"/>
      <c r="O22" s="7"/>
      <c r="P22" s="7"/>
      <c r="Q22" s="7"/>
      <c r="R22" s="17"/>
      <c r="S22" s="7"/>
      <c r="T22" s="7"/>
      <c r="U22" s="7"/>
      <c r="V22" s="7"/>
      <c r="W22" s="7"/>
      <c r="X22" s="7"/>
      <c r="Y22" s="7"/>
      <c r="Z22" s="7"/>
      <c r="AA22" s="7">
        <v>-2</v>
      </c>
      <c r="AB22" s="7"/>
      <c r="AC22" s="7"/>
      <c r="AD22" s="7"/>
      <c r="AE22" s="7"/>
      <c r="AF22" s="7"/>
      <c r="AG22" s="20"/>
      <c r="AH22" s="7"/>
      <c r="AI22" s="20"/>
      <c r="AJ22" s="18">
        <f t="shared" si="0"/>
        <v>7.9999999999964855</v>
      </c>
      <c r="AK22" s="19" t="s">
        <v>19</v>
      </c>
      <c r="AL22" s="20">
        <v>0</v>
      </c>
    </row>
    <row r="23" spans="1:38" hidden="1" x14ac:dyDescent="0.25">
      <c r="A23" t="s">
        <v>55</v>
      </c>
      <c r="B23" s="17"/>
      <c r="C23" s="7"/>
      <c r="D23" s="7"/>
      <c r="E23" s="7"/>
      <c r="F23" s="7"/>
      <c r="G23" s="7"/>
      <c r="H23" s="7"/>
      <c r="I23" s="7"/>
      <c r="J23" s="7"/>
      <c r="K23" s="7"/>
      <c r="L23" s="7">
        <v>1</v>
      </c>
      <c r="M23" s="7"/>
      <c r="N23" s="7"/>
      <c r="O23" s="7"/>
      <c r="P23" s="7"/>
      <c r="Q23" s="7"/>
      <c r="R23" s="17"/>
      <c r="S23" s="7"/>
      <c r="T23" s="7"/>
      <c r="U23" s="7"/>
      <c r="V23" s="7"/>
      <c r="W23" s="7"/>
      <c r="X23" s="7"/>
      <c r="Y23" s="7"/>
      <c r="Z23" s="7"/>
      <c r="AA23" s="7"/>
      <c r="AB23" s="7">
        <v>-2</v>
      </c>
      <c r="AC23" s="7"/>
      <c r="AD23" s="7"/>
      <c r="AE23" s="7"/>
      <c r="AF23" s="7"/>
      <c r="AG23" s="20"/>
      <c r="AH23" s="7"/>
      <c r="AI23" s="20"/>
      <c r="AJ23" s="18">
        <f t="shared" si="0"/>
        <v>7.4940054069189098E-16</v>
      </c>
      <c r="AK23" s="19" t="s">
        <v>19</v>
      </c>
      <c r="AL23" s="20">
        <v>0</v>
      </c>
    </row>
    <row r="24" spans="1:38" hidden="1" x14ac:dyDescent="0.25">
      <c r="A24" t="s">
        <v>56</v>
      </c>
      <c r="B24" s="17"/>
      <c r="C24" s="7"/>
      <c r="D24" s="7"/>
      <c r="E24" s="7"/>
      <c r="F24" s="7"/>
      <c r="G24" s="7"/>
      <c r="H24" s="7"/>
      <c r="I24" s="7"/>
      <c r="J24" s="7"/>
      <c r="K24" s="7"/>
      <c r="L24" s="7"/>
      <c r="M24" s="7">
        <v>1</v>
      </c>
      <c r="N24" s="7"/>
      <c r="O24" s="7"/>
      <c r="P24" s="7"/>
      <c r="Q24" s="7"/>
      <c r="R24" s="1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>
        <v>-2</v>
      </c>
      <c r="AD24" s="7"/>
      <c r="AE24" s="7"/>
      <c r="AF24" s="7"/>
      <c r="AG24" s="20"/>
      <c r="AH24" s="7"/>
      <c r="AI24" s="20"/>
      <c r="AJ24" s="18">
        <f t="shared" si="0"/>
        <v>8</v>
      </c>
      <c r="AK24" s="19" t="s">
        <v>19</v>
      </c>
      <c r="AL24" s="20">
        <v>0</v>
      </c>
    </row>
    <row r="25" spans="1:38" hidden="1" x14ac:dyDescent="0.25">
      <c r="A25" t="s">
        <v>57</v>
      </c>
      <c r="B25" s="1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>
        <v>1</v>
      </c>
      <c r="O25" s="7"/>
      <c r="P25" s="7"/>
      <c r="Q25" s="7"/>
      <c r="R25" s="1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>
        <v>-2</v>
      </c>
      <c r="AE25" s="7"/>
      <c r="AF25" s="7"/>
      <c r="AG25" s="20"/>
      <c r="AH25" s="7"/>
      <c r="AI25" s="20"/>
      <c r="AJ25" s="18">
        <f t="shared" si="0"/>
        <v>-3.0531133177179617E-16</v>
      </c>
      <c r="AK25" s="19" t="s">
        <v>19</v>
      </c>
      <c r="AL25" s="20">
        <v>0</v>
      </c>
    </row>
    <row r="26" spans="1:38" hidden="1" x14ac:dyDescent="0.25">
      <c r="A26" t="s">
        <v>58</v>
      </c>
      <c r="B26" s="1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>
        <v>1</v>
      </c>
      <c r="P26" s="7"/>
      <c r="Q26" s="7"/>
      <c r="R26" s="1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>
        <v>-2</v>
      </c>
      <c r="AF26" s="7"/>
      <c r="AG26" s="20"/>
      <c r="AH26" s="7"/>
      <c r="AI26" s="20"/>
      <c r="AJ26" s="18">
        <f t="shared" si="0"/>
        <v>-3.053113317719182E-16</v>
      </c>
      <c r="AK26" s="19" t="s">
        <v>19</v>
      </c>
      <c r="AL26" s="20">
        <v>0</v>
      </c>
    </row>
    <row r="27" spans="1:38" hidden="1" x14ac:dyDescent="0.25">
      <c r="A27" t="s">
        <v>59</v>
      </c>
      <c r="B27" s="1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>
        <v>1</v>
      </c>
      <c r="Q27" s="7"/>
      <c r="R27" s="1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>
        <v>-2</v>
      </c>
      <c r="AG27" s="20"/>
      <c r="AH27" s="7"/>
      <c r="AI27" s="20"/>
      <c r="AJ27" s="18">
        <f t="shared" si="0"/>
        <v>0</v>
      </c>
      <c r="AK27" s="19" t="s">
        <v>19</v>
      </c>
      <c r="AL27" s="20">
        <v>0</v>
      </c>
    </row>
    <row r="28" spans="1:38" x14ac:dyDescent="0.25">
      <c r="A28" t="s">
        <v>60</v>
      </c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>
        <v>1</v>
      </c>
      <c r="R28" s="22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34">
        <v>-2</v>
      </c>
      <c r="AH28" s="23"/>
      <c r="AI28" s="34"/>
      <c r="AJ28" s="18">
        <f t="shared" si="0"/>
        <v>0</v>
      </c>
      <c r="AK28" s="19" t="s">
        <v>19</v>
      </c>
      <c r="AL28" s="20">
        <v>0</v>
      </c>
    </row>
    <row r="29" spans="1:38" x14ac:dyDescent="0.25">
      <c r="A29" t="s">
        <v>61</v>
      </c>
      <c r="B29" s="12">
        <v>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2">
        <v>-10</v>
      </c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6"/>
      <c r="AH29" s="13"/>
      <c r="AI29" s="16"/>
      <c r="AJ29" s="14">
        <f t="shared" si="0"/>
        <v>1.7763568394002505E-15</v>
      </c>
      <c r="AK29" s="15" t="s">
        <v>18</v>
      </c>
      <c r="AL29" s="16">
        <v>0</v>
      </c>
    </row>
    <row r="30" spans="1:38" x14ac:dyDescent="0.25">
      <c r="A30" t="s">
        <v>62</v>
      </c>
      <c r="B30" s="17"/>
      <c r="C30" s="7">
        <v>1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17"/>
      <c r="S30" s="7">
        <v>-10</v>
      </c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20"/>
      <c r="AH30" s="7"/>
      <c r="AI30" s="20"/>
      <c r="AJ30" s="18">
        <f t="shared" si="0"/>
        <v>5.5422333389287814E-12</v>
      </c>
      <c r="AK30" s="19" t="s">
        <v>18</v>
      </c>
      <c r="AL30" s="20">
        <v>0</v>
      </c>
    </row>
    <row r="31" spans="1:38" hidden="1" x14ac:dyDescent="0.25">
      <c r="A31" t="s">
        <v>63</v>
      </c>
      <c r="B31" s="17"/>
      <c r="C31" s="7"/>
      <c r="D31" s="7">
        <v>1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17"/>
      <c r="S31" s="7"/>
      <c r="T31" s="7">
        <v>-10</v>
      </c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20"/>
      <c r="AH31" s="7"/>
      <c r="AI31" s="20"/>
      <c r="AJ31" s="18">
        <f t="shared" si="0"/>
        <v>2.7755575615628914E-16</v>
      </c>
      <c r="AK31" s="19" t="s">
        <v>18</v>
      </c>
      <c r="AL31" s="20">
        <v>0</v>
      </c>
    </row>
    <row r="32" spans="1:38" hidden="1" x14ac:dyDescent="0.25">
      <c r="A32" t="s">
        <v>64</v>
      </c>
      <c r="B32" s="17"/>
      <c r="C32" s="7"/>
      <c r="D32" s="7"/>
      <c r="E32" s="7">
        <v>1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17"/>
      <c r="S32" s="7"/>
      <c r="T32" s="7"/>
      <c r="U32" s="7">
        <v>-10</v>
      </c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20"/>
      <c r="AH32" s="7"/>
      <c r="AI32" s="20"/>
      <c r="AJ32" s="18">
        <f t="shared" si="0"/>
        <v>0</v>
      </c>
      <c r="AK32" s="19" t="s">
        <v>18</v>
      </c>
      <c r="AL32" s="20">
        <v>0</v>
      </c>
    </row>
    <row r="33" spans="1:38" hidden="1" x14ac:dyDescent="0.25">
      <c r="A33" t="s">
        <v>65</v>
      </c>
      <c r="B33" s="17"/>
      <c r="C33" s="7"/>
      <c r="D33" s="7"/>
      <c r="E33" s="7"/>
      <c r="F33" s="7">
        <v>1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17"/>
      <c r="S33" s="7"/>
      <c r="T33" s="7"/>
      <c r="U33" s="7"/>
      <c r="V33" s="7">
        <v>-10</v>
      </c>
      <c r="W33" s="7"/>
      <c r="X33" s="7"/>
      <c r="Y33" s="7"/>
      <c r="Z33" s="7"/>
      <c r="AA33" s="7"/>
      <c r="AB33" s="7"/>
      <c r="AC33" s="7"/>
      <c r="AD33" s="7"/>
      <c r="AE33" s="7"/>
      <c r="AF33" s="7"/>
      <c r="AG33" s="20"/>
      <c r="AH33" s="7"/>
      <c r="AI33" s="20"/>
      <c r="AJ33" s="18">
        <f t="shared" si="0"/>
        <v>-4.9960036108161595E-15</v>
      </c>
      <c r="AK33" s="19" t="s">
        <v>18</v>
      </c>
      <c r="AL33" s="20">
        <v>0</v>
      </c>
    </row>
    <row r="34" spans="1:38" hidden="1" x14ac:dyDescent="0.25">
      <c r="A34" t="s">
        <v>66</v>
      </c>
      <c r="B34" s="17"/>
      <c r="C34" s="7"/>
      <c r="D34" s="7"/>
      <c r="E34" s="7"/>
      <c r="F34" s="7"/>
      <c r="G34" s="7">
        <v>1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17"/>
      <c r="S34" s="7"/>
      <c r="T34" s="7"/>
      <c r="U34" s="7"/>
      <c r="V34" s="7"/>
      <c r="W34" s="7">
        <v>-10</v>
      </c>
      <c r="X34" s="7"/>
      <c r="Y34" s="7"/>
      <c r="Z34" s="7"/>
      <c r="AA34" s="7"/>
      <c r="AB34" s="7"/>
      <c r="AC34" s="7"/>
      <c r="AD34" s="7"/>
      <c r="AE34" s="7"/>
      <c r="AF34" s="7"/>
      <c r="AG34" s="20"/>
      <c r="AH34" s="7"/>
      <c r="AI34" s="20"/>
      <c r="AJ34" s="18">
        <f t="shared" si="0"/>
        <v>0</v>
      </c>
      <c r="AK34" s="19" t="s">
        <v>18</v>
      </c>
      <c r="AL34" s="20">
        <v>0</v>
      </c>
    </row>
    <row r="35" spans="1:38" hidden="1" x14ac:dyDescent="0.25">
      <c r="A35" t="s">
        <v>67</v>
      </c>
      <c r="B35" s="17"/>
      <c r="C35" s="7"/>
      <c r="D35" s="7"/>
      <c r="E35" s="7"/>
      <c r="F35" s="7"/>
      <c r="G35" s="7"/>
      <c r="H35" s="7">
        <v>1</v>
      </c>
      <c r="I35" s="7"/>
      <c r="J35" s="7"/>
      <c r="K35" s="7"/>
      <c r="L35" s="7"/>
      <c r="M35" s="7"/>
      <c r="N35" s="7"/>
      <c r="O35" s="7"/>
      <c r="P35" s="7"/>
      <c r="Q35" s="7"/>
      <c r="R35" s="17"/>
      <c r="S35" s="7"/>
      <c r="T35" s="7"/>
      <c r="U35" s="7"/>
      <c r="V35" s="7"/>
      <c r="W35" s="7"/>
      <c r="X35" s="7">
        <v>-10</v>
      </c>
      <c r="Y35" s="7"/>
      <c r="Z35" s="7"/>
      <c r="AA35" s="7"/>
      <c r="AB35" s="7"/>
      <c r="AC35" s="7"/>
      <c r="AD35" s="7"/>
      <c r="AE35" s="7"/>
      <c r="AF35" s="7"/>
      <c r="AG35" s="20"/>
      <c r="AH35" s="7"/>
      <c r="AI35" s="20"/>
      <c r="AJ35" s="18">
        <f t="shared" si="0"/>
        <v>-3.907985046680551E-14</v>
      </c>
      <c r="AK35" s="19" t="s">
        <v>18</v>
      </c>
      <c r="AL35" s="20">
        <v>0</v>
      </c>
    </row>
    <row r="36" spans="1:38" hidden="1" x14ac:dyDescent="0.25">
      <c r="A36" t="s">
        <v>68</v>
      </c>
      <c r="B36" s="17"/>
      <c r="C36" s="7"/>
      <c r="D36" s="7"/>
      <c r="E36" s="7"/>
      <c r="F36" s="7"/>
      <c r="G36" s="7"/>
      <c r="H36" s="7"/>
      <c r="I36" s="7">
        <v>1</v>
      </c>
      <c r="J36" s="7"/>
      <c r="K36" s="7"/>
      <c r="L36" s="7"/>
      <c r="M36" s="7"/>
      <c r="N36" s="7"/>
      <c r="O36" s="7"/>
      <c r="P36" s="7"/>
      <c r="Q36" s="7"/>
      <c r="R36" s="17"/>
      <c r="S36" s="7"/>
      <c r="T36" s="7"/>
      <c r="U36" s="7"/>
      <c r="V36" s="7"/>
      <c r="W36" s="7"/>
      <c r="X36" s="7"/>
      <c r="Y36" s="7">
        <v>-10</v>
      </c>
      <c r="Z36" s="7"/>
      <c r="AA36" s="7"/>
      <c r="AB36" s="7"/>
      <c r="AC36" s="7"/>
      <c r="AD36" s="7"/>
      <c r="AE36" s="7"/>
      <c r="AF36" s="7"/>
      <c r="AG36" s="20"/>
      <c r="AH36" s="7"/>
      <c r="AI36" s="20"/>
      <c r="AJ36" s="18">
        <f t="shared" si="0"/>
        <v>-5.5511151231257827E-16</v>
      </c>
      <c r="AK36" s="19" t="s">
        <v>18</v>
      </c>
      <c r="AL36" s="20">
        <v>0</v>
      </c>
    </row>
    <row r="37" spans="1:38" hidden="1" x14ac:dyDescent="0.25">
      <c r="A37" t="s">
        <v>69</v>
      </c>
      <c r="B37" s="17"/>
      <c r="C37" s="7"/>
      <c r="D37" s="7"/>
      <c r="E37" s="7"/>
      <c r="F37" s="7"/>
      <c r="G37" s="7"/>
      <c r="H37" s="7"/>
      <c r="I37" s="7"/>
      <c r="J37" s="7">
        <v>1</v>
      </c>
      <c r="K37" s="7"/>
      <c r="L37" s="7"/>
      <c r="M37" s="7"/>
      <c r="N37" s="7"/>
      <c r="O37" s="7"/>
      <c r="P37" s="7"/>
      <c r="Q37" s="7"/>
      <c r="R37" s="17"/>
      <c r="S37" s="7"/>
      <c r="T37" s="7"/>
      <c r="U37" s="7"/>
      <c r="V37" s="7"/>
      <c r="W37" s="7"/>
      <c r="X37" s="7"/>
      <c r="Y37" s="7"/>
      <c r="Z37" s="7">
        <v>-10</v>
      </c>
      <c r="AA37" s="7"/>
      <c r="AB37" s="7"/>
      <c r="AC37" s="7"/>
      <c r="AD37" s="7"/>
      <c r="AE37" s="7"/>
      <c r="AF37" s="7"/>
      <c r="AG37" s="20"/>
      <c r="AH37" s="7"/>
      <c r="AI37" s="20"/>
      <c r="AJ37" s="18">
        <f t="shared" si="0"/>
        <v>4.4408920985006262E-16</v>
      </c>
      <c r="AK37" s="19" t="s">
        <v>18</v>
      </c>
      <c r="AL37" s="20">
        <v>0</v>
      </c>
    </row>
    <row r="38" spans="1:38" hidden="1" x14ac:dyDescent="0.25">
      <c r="A38" t="s">
        <v>70</v>
      </c>
      <c r="B38" s="17"/>
      <c r="C38" s="7"/>
      <c r="D38" s="7"/>
      <c r="E38" s="7"/>
      <c r="F38" s="7"/>
      <c r="G38" s="7"/>
      <c r="H38" s="7"/>
      <c r="I38" s="7"/>
      <c r="J38" s="7"/>
      <c r="K38" s="7">
        <v>1</v>
      </c>
      <c r="L38" s="7"/>
      <c r="M38" s="7"/>
      <c r="N38" s="7"/>
      <c r="O38" s="7"/>
      <c r="P38" s="7"/>
      <c r="Q38" s="7"/>
      <c r="R38" s="17"/>
      <c r="S38" s="7"/>
      <c r="T38" s="7"/>
      <c r="U38" s="7"/>
      <c r="V38" s="7"/>
      <c r="W38" s="7"/>
      <c r="X38" s="7"/>
      <c r="Y38" s="7"/>
      <c r="Z38" s="7"/>
      <c r="AA38" s="7">
        <v>-10</v>
      </c>
      <c r="AB38" s="7"/>
      <c r="AC38" s="7"/>
      <c r="AD38" s="7"/>
      <c r="AE38" s="7"/>
      <c r="AF38" s="7"/>
      <c r="AG38" s="20"/>
      <c r="AH38" s="7"/>
      <c r="AI38" s="20"/>
      <c r="AJ38" s="18">
        <f t="shared" si="0"/>
        <v>-1.7763568394002505E-15</v>
      </c>
      <c r="AK38" s="19" t="s">
        <v>18</v>
      </c>
      <c r="AL38" s="20">
        <v>0</v>
      </c>
    </row>
    <row r="39" spans="1:38" hidden="1" x14ac:dyDescent="0.25">
      <c r="A39" t="s">
        <v>71</v>
      </c>
      <c r="B39" s="17"/>
      <c r="C39" s="7"/>
      <c r="D39" s="7"/>
      <c r="E39" s="7"/>
      <c r="F39" s="7"/>
      <c r="G39" s="7"/>
      <c r="H39" s="7"/>
      <c r="I39" s="7"/>
      <c r="J39" s="7"/>
      <c r="K39" s="7"/>
      <c r="L39" s="7">
        <v>1</v>
      </c>
      <c r="M39" s="7"/>
      <c r="N39" s="7"/>
      <c r="O39" s="7"/>
      <c r="P39" s="7"/>
      <c r="Q39" s="7"/>
      <c r="R39" s="17"/>
      <c r="S39" s="7"/>
      <c r="T39" s="7"/>
      <c r="U39" s="7"/>
      <c r="V39" s="7"/>
      <c r="W39" s="7"/>
      <c r="X39" s="7"/>
      <c r="Y39" s="7"/>
      <c r="Z39" s="7"/>
      <c r="AA39" s="7"/>
      <c r="AB39" s="7">
        <v>-10</v>
      </c>
      <c r="AC39" s="7"/>
      <c r="AD39" s="7"/>
      <c r="AE39" s="7"/>
      <c r="AF39" s="7"/>
      <c r="AG39" s="20"/>
      <c r="AH39" s="7"/>
      <c r="AI39" s="20"/>
      <c r="AJ39" s="18">
        <f t="shared" si="0"/>
        <v>1.9428902962008303E-16</v>
      </c>
      <c r="AK39" s="19" t="s">
        <v>18</v>
      </c>
      <c r="AL39" s="20">
        <v>0</v>
      </c>
    </row>
    <row r="40" spans="1:38" hidden="1" x14ac:dyDescent="0.25">
      <c r="A40" t="s">
        <v>72</v>
      </c>
      <c r="B40" s="17"/>
      <c r="C40" s="7"/>
      <c r="D40" s="7"/>
      <c r="E40" s="7"/>
      <c r="F40" s="7"/>
      <c r="G40" s="7"/>
      <c r="H40" s="7"/>
      <c r="I40" s="7"/>
      <c r="J40" s="7"/>
      <c r="K40" s="7"/>
      <c r="L40" s="7"/>
      <c r="M40" s="7">
        <v>1</v>
      </c>
      <c r="N40" s="7"/>
      <c r="O40" s="7"/>
      <c r="P40" s="7"/>
      <c r="Q40" s="7"/>
      <c r="R40" s="1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>
        <v>-10</v>
      </c>
      <c r="AD40" s="7"/>
      <c r="AE40" s="7"/>
      <c r="AF40" s="7"/>
      <c r="AG40" s="20"/>
      <c r="AH40" s="7"/>
      <c r="AI40" s="20"/>
      <c r="AJ40" s="18">
        <f t="shared" si="0"/>
        <v>0</v>
      </c>
      <c r="AK40" s="19" t="s">
        <v>18</v>
      </c>
      <c r="AL40" s="20">
        <v>0</v>
      </c>
    </row>
    <row r="41" spans="1:38" hidden="1" x14ac:dyDescent="0.25">
      <c r="A41" t="s">
        <v>73</v>
      </c>
      <c r="B41" s="1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>
        <v>1</v>
      </c>
      <c r="O41" s="7"/>
      <c r="P41" s="7"/>
      <c r="Q41" s="7"/>
      <c r="R41" s="1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>
        <v>-10</v>
      </c>
      <c r="AE41" s="7"/>
      <c r="AF41" s="7"/>
      <c r="AG41" s="20"/>
      <c r="AH41" s="7"/>
      <c r="AI41" s="20"/>
      <c r="AJ41" s="18">
        <f t="shared" si="0"/>
        <v>-1.5265566588589808E-15</v>
      </c>
      <c r="AK41" s="19" t="s">
        <v>18</v>
      </c>
      <c r="AL41" s="20">
        <v>0</v>
      </c>
    </row>
    <row r="42" spans="1:38" hidden="1" x14ac:dyDescent="0.25">
      <c r="A42" t="s">
        <v>74</v>
      </c>
      <c r="B42" s="1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>
        <v>1</v>
      </c>
      <c r="P42" s="7"/>
      <c r="Q42" s="7"/>
      <c r="R42" s="1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>
        <v>-10</v>
      </c>
      <c r="AF42" s="7"/>
      <c r="AG42" s="20"/>
      <c r="AH42" s="7"/>
      <c r="AI42" s="20"/>
      <c r="AJ42" s="18">
        <f t="shared" si="0"/>
        <v>-1.526556658859591E-15</v>
      </c>
      <c r="AK42" s="19" t="s">
        <v>18</v>
      </c>
      <c r="AL42" s="20">
        <v>0</v>
      </c>
    </row>
    <row r="43" spans="1:38" hidden="1" x14ac:dyDescent="0.25">
      <c r="A43" t="s">
        <v>75</v>
      </c>
      <c r="B43" s="1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>
        <v>1</v>
      </c>
      <c r="Q43" s="7"/>
      <c r="R43" s="1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>
        <v>-10</v>
      </c>
      <c r="AG43" s="20"/>
      <c r="AH43" s="7"/>
      <c r="AI43" s="20"/>
      <c r="AJ43" s="18">
        <f t="shared" si="0"/>
        <v>0</v>
      </c>
      <c r="AK43" s="19" t="s">
        <v>18</v>
      </c>
      <c r="AL43" s="20">
        <v>0</v>
      </c>
    </row>
    <row r="44" spans="1:38" x14ac:dyDescent="0.25">
      <c r="A44" t="s">
        <v>83</v>
      </c>
      <c r="B44" s="1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>
        <v>1</v>
      </c>
      <c r="R44" s="1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20">
        <v>-10</v>
      </c>
      <c r="AH44" s="7"/>
      <c r="AI44" s="20"/>
      <c r="AJ44" s="18">
        <f t="shared" si="0"/>
        <v>0</v>
      </c>
      <c r="AK44" s="19" t="s">
        <v>18</v>
      </c>
      <c r="AL44" s="20">
        <v>0</v>
      </c>
    </row>
    <row r="45" spans="1:38" x14ac:dyDescent="0.25">
      <c r="A45" t="s">
        <v>86</v>
      </c>
      <c r="B45" s="12">
        <v>1</v>
      </c>
      <c r="C45" s="13">
        <v>1</v>
      </c>
      <c r="D45" s="13">
        <v>1</v>
      </c>
      <c r="E45" s="13">
        <v>1</v>
      </c>
      <c r="F45" s="13">
        <v>1</v>
      </c>
      <c r="G45" s="13">
        <v>1</v>
      </c>
      <c r="H45" s="13">
        <v>1</v>
      </c>
      <c r="I45" s="13">
        <v>1</v>
      </c>
      <c r="J45" s="13">
        <v>1</v>
      </c>
      <c r="K45" s="13">
        <v>1</v>
      </c>
      <c r="L45" s="13">
        <v>1</v>
      </c>
      <c r="M45" s="13">
        <v>1</v>
      </c>
      <c r="N45" s="13">
        <v>1</v>
      </c>
      <c r="O45" s="13">
        <v>1</v>
      </c>
      <c r="P45" s="13">
        <v>1</v>
      </c>
      <c r="Q45" s="13">
        <v>1</v>
      </c>
      <c r="R45" s="12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2"/>
      <c r="AI45" s="13"/>
      <c r="AJ45" s="43">
        <f t="shared" si="0"/>
        <v>49.999999999999986</v>
      </c>
      <c r="AK45" s="46" t="s">
        <v>82</v>
      </c>
      <c r="AL45" s="16">
        <v>50</v>
      </c>
    </row>
    <row r="46" spans="1:38" x14ac:dyDescent="0.25">
      <c r="A46" t="s">
        <v>76</v>
      </c>
      <c r="B46" s="17">
        <v>1</v>
      </c>
      <c r="C46" s="7">
        <v>1</v>
      </c>
      <c r="D46" s="7">
        <v>1</v>
      </c>
      <c r="E46" s="7">
        <v>1</v>
      </c>
      <c r="F46" s="7">
        <v>1</v>
      </c>
      <c r="G46" s="7">
        <v>1</v>
      </c>
      <c r="H46" s="7">
        <v>1</v>
      </c>
      <c r="I46" s="7">
        <v>1</v>
      </c>
      <c r="J46" s="7"/>
      <c r="K46" s="7"/>
      <c r="L46" s="7"/>
      <c r="M46" s="7"/>
      <c r="N46" s="7"/>
      <c r="O46" s="7"/>
      <c r="P46" s="7"/>
      <c r="Q46" s="7"/>
      <c r="R46" s="1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17"/>
      <c r="AI46" s="7"/>
      <c r="AJ46" s="44">
        <f t="shared" si="0"/>
        <v>30.000000000004377</v>
      </c>
      <c r="AK46" s="47" t="s">
        <v>19</v>
      </c>
      <c r="AL46" s="21">
        <v>25</v>
      </c>
    </row>
    <row r="47" spans="1:38" x14ac:dyDescent="0.25">
      <c r="A47" t="s">
        <v>77</v>
      </c>
      <c r="B47" s="1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>
        <v>1</v>
      </c>
      <c r="O47" s="7">
        <v>1</v>
      </c>
      <c r="P47" s="7">
        <v>1</v>
      </c>
      <c r="Q47" s="35">
        <v>1</v>
      </c>
      <c r="R47" s="1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17"/>
      <c r="AI47" s="7"/>
      <c r="AJ47" s="44">
        <f t="shared" si="0"/>
        <v>0</v>
      </c>
      <c r="AK47" s="47" t="s">
        <v>18</v>
      </c>
      <c r="AL47" s="21">
        <v>10</v>
      </c>
    </row>
    <row r="48" spans="1:38" x14ac:dyDescent="0.25">
      <c r="A48" t="s">
        <v>78</v>
      </c>
      <c r="B48" s="1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17"/>
      <c r="S48" s="7">
        <v>1</v>
      </c>
      <c r="T48" s="7"/>
      <c r="U48" s="7"/>
      <c r="V48" s="7"/>
      <c r="W48" s="7"/>
      <c r="X48" s="7">
        <v>1</v>
      </c>
      <c r="Y48" s="7">
        <v>1</v>
      </c>
      <c r="Z48" s="7"/>
      <c r="AA48" s="7"/>
      <c r="AB48" s="7"/>
      <c r="AC48" s="7"/>
      <c r="AD48" s="7"/>
      <c r="AE48" s="7"/>
      <c r="AF48" s="7"/>
      <c r="AG48" s="7"/>
      <c r="AH48" s="17"/>
      <c r="AI48" s="7"/>
      <c r="AJ48" s="44">
        <f t="shared" si="0"/>
        <v>1.9999999999998883</v>
      </c>
      <c r="AK48" s="47" t="s">
        <v>18</v>
      </c>
      <c r="AL48" s="21">
        <v>2</v>
      </c>
    </row>
    <row r="49" spans="1:38" x14ac:dyDescent="0.25">
      <c r="A49" t="s">
        <v>79</v>
      </c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2">
        <v>2</v>
      </c>
      <c r="S49" s="23"/>
      <c r="T49" s="23"/>
      <c r="U49" s="23">
        <v>1</v>
      </c>
      <c r="V49" s="23">
        <v>1</v>
      </c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2"/>
      <c r="AI49" s="23"/>
      <c r="AJ49" s="45">
        <f t="shared" si="0"/>
        <v>1.9999999999999989</v>
      </c>
      <c r="AK49" s="48" t="s">
        <v>18</v>
      </c>
      <c r="AL49" s="27">
        <v>2</v>
      </c>
    </row>
    <row r="50" spans="1:38" x14ac:dyDescent="0.25">
      <c r="A50" t="s">
        <v>84</v>
      </c>
      <c r="B50" s="37">
        <v>4.2000000000000003E-2</v>
      </c>
      <c r="C50" s="39">
        <v>4.1799999999999997E-2</v>
      </c>
      <c r="D50" s="39">
        <v>4.0500000000000001E-2</v>
      </c>
      <c r="E50" s="39">
        <v>4.2200000000000001E-2</v>
      </c>
      <c r="F50" s="39">
        <v>4.2099999999999999E-2</v>
      </c>
      <c r="G50" s="39">
        <v>0.04</v>
      </c>
      <c r="H50" s="39">
        <v>4.1399999999999999E-2</v>
      </c>
      <c r="I50" s="39">
        <v>4.1000000000000002E-2</v>
      </c>
      <c r="J50" s="39">
        <v>4.0800000000000003E-2</v>
      </c>
      <c r="K50" s="39">
        <v>4.24E-2</v>
      </c>
      <c r="L50" s="39">
        <v>4.2500000000000003E-2</v>
      </c>
      <c r="M50" s="39">
        <v>4.2000000000000003E-2</v>
      </c>
      <c r="N50" s="39">
        <v>4.5999999999999999E-2</v>
      </c>
      <c r="O50" s="39">
        <v>4.7E-2</v>
      </c>
      <c r="P50" s="39">
        <v>4.5499999999999999E-2</v>
      </c>
      <c r="Q50" s="42">
        <v>4.4999999999999998E-2</v>
      </c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20"/>
      <c r="AH50" s="7">
        <v>-1</v>
      </c>
      <c r="AI50" s="7"/>
      <c r="AJ50" s="18">
        <f t="shared" si="0"/>
        <v>-4.4408920985006262E-16</v>
      </c>
      <c r="AK50" s="19" t="s">
        <v>82</v>
      </c>
      <c r="AL50" s="21">
        <v>0</v>
      </c>
    </row>
    <row r="51" spans="1:38" x14ac:dyDescent="0.25">
      <c r="A51" t="s">
        <v>85</v>
      </c>
      <c r="B51" s="22">
        <v>27</v>
      </c>
      <c r="C51" s="23">
        <v>30</v>
      </c>
      <c r="D51" s="24">
        <v>42</v>
      </c>
      <c r="E51" s="24">
        <v>32</v>
      </c>
      <c r="F51" s="24">
        <v>36</v>
      </c>
      <c r="G51" s="24">
        <v>40</v>
      </c>
      <c r="H51" s="23">
        <v>33</v>
      </c>
      <c r="I51" s="23">
        <v>38</v>
      </c>
      <c r="J51" s="23">
        <v>41</v>
      </c>
      <c r="K51" s="23">
        <v>37</v>
      </c>
      <c r="L51" s="23">
        <v>52</v>
      </c>
      <c r="M51" s="23">
        <v>31</v>
      </c>
      <c r="N51" s="23">
        <v>48</v>
      </c>
      <c r="O51" s="23">
        <v>62</v>
      </c>
      <c r="P51" s="23">
        <v>54</v>
      </c>
      <c r="Q51" s="34">
        <v>52</v>
      </c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34"/>
      <c r="AH51" s="23"/>
      <c r="AI51" s="23">
        <v>-50</v>
      </c>
      <c r="AJ51" s="25">
        <f t="shared" si="0"/>
        <v>-9.0949470177292824E-13</v>
      </c>
      <c r="AK51" s="26" t="s">
        <v>82</v>
      </c>
      <c r="AL51" s="27">
        <v>0</v>
      </c>
    </row>
    <row r="53" spans="1:38" x14ac:dyDescent="0.25">
      <c r="A53" s="3" t="s">
        <v>20</v>
      </c>
      <c r="B53" s="3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28"/>
      <c r="R53" s="28" t="s">
        <v>21</v>
      </c>
      <c r="S53" s="28" t="s">
        <v>21</v>
      </c>
      <c r="T53" s="28" t="s">
        <v>21</v>
      </c>
      <c r="U53" s="28" t="s">
        <v>21</v>
      </c>
      <c r="V53" s="28" t="s">
        <v>21</v>
      </c>
      <c r="W53" s="28" t="s">
        <v>21</v>
      </c>
      <c r="X53" s="28" t="s">
        <v>21</v>
      </c>
      <c r="Y53" s="28" t="s">
        <v>21</v>
      </c>
      <c r="Z53" s="28" t="s">
        <v>21</v>
      </c>
      <c r="AA53" s="28" t="s">
        <v>21</v>
      </c>
      <c r="AB53" s="28" t="s">
        <v>21</v>
      </c>
      <c r="AC53" s="28" t="s">
        <v>21</v>
      </c>
      <c r="AD53" s="28" t="s">
        <v>21</v>
      </c>
      <c r="AE53" s="28" t="s">
        <v>21</v>
      </c>
      <c r="AF53" s="28" t="s">
        <v>21</v>
      </c>
      <c r="AG53" s="28" t="s">
        <v>21</v>
      </c>
      <c r="AH53" s="28"/>
      <c r="AI53" s="28"/>
    </row>
    <row r="54" spans="1:38" x14ac:dyDescent="0.25">
      <c r="AK54" s="29"/>
    </row>
    <row r="55" spans="1:38" x14ac:dyDescent="0.25">
      <c r="A55" s="3" t="s">
        <v>22</v>
      </c>
      <c r="B55" s="30">
        <v>9.9999999999999947</v>
      </c>
      <c r="C55" s="31">
        <v>10.000000000005542</v>
      </c>
      <c r="D55" s="32">
        <v>0</v>
      </c>
      <c r="E55" s="32">
        <v>0</v>
      </c>
      <c r="F55" s="32">
        <v>0</v>
      </c>
      <c r="G55" s="32">
        <v>0</v>
      </c>
      <c r="H55" s="32">
        <v>9.9999999999988436</v>
      </c>
      <c r="I55" s="31">
        <v>0</v>
      </c>
      <c r="J55" s="32">
        <v>4.4408920985006262E-16</v>
      </c>
      <c r="K55" s="32">
        <v>9.9999999999956071</v>
      </c>
      <c r="L55" s="32">
        <v>8.8817841845984301E-16</v>
      </c>
      <c r="M55" s="32">
        <v>10</v>
      </c>
      <c r="N55" s="32">
        <v>0</v>
      </c>
      <c r="O55" s="32">
        <v>0</v>
      </c>
      <c r="P55" s="32">
        <v>0</v>
      </c>
      <c r="Q55" s="31">
        <v>0</v>
      </c>
      <c r="R55" s="31">
        <v>0.99999999999999922</v>
      </c>
      <c r="S55" s="31">
        <v>1</v>
      </c>
      <c r="T55" s="31">
        <v>-2.7755575615628914E-17</v>
      </c>
      <c r="U55" s="31">
        <v>0</v>
      </c>
      <c r="V55" s="31">
        <v>4.9960036108161597E-16</v>
      </c>
      <c r="W55" s="31">
        <v>0</v>
      </c>
      <c r="X55" s="31">
        <v>0.99999999999988831</v>
      </c>
      <c r="Y55" s="31">
        <v>5.5511151231257827E-17</v>
      </c>
      <c r="Z55" s="31">
        <v>0</v>
      </c>
      <c r="AA55" s="31">
        <v>0.99999999999956091</v>
      </c>
      <c r="AB55" s="31">
        <v>6.9388938883975993E-17</v>
      </c>
      <c r="AC55" s="31">
        <v>1</v>
      </c>
      <c r="AD55" s="31">
        <v>1.5265566588589808E-16</v>
      </c>
      <c r="AE55" s="31">
        <v>1.526556658859591E-16</v>
      </c>
      <c r="AF55" s="31">
        <v>0</v>
      </c>
      <c r="AG55" s="31">
        <v>0</v>
      </c>
      <c r="AH55" s="31">
        <v>2.0959999999999979</v>
      </c>
      <c r="AI55" s="31">
        <v>31.599999999999326</v>
      </c>
      <c r="AK55" s="29"/>
      <c r="AL55" s="3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6"/>
  <sheetViews>
    <sheetView workbookViewId="0">
      <selection activeCell="AH55" sqref="AH55"/>
    </sheetView>
  </sheetViews>
  <sheetFormatPr baseColWidth="10" defaultRowHeight="15" x14ac:dyDescent="0.25"/>
  <cols>
    <col min="1" max="1" width="30.140625" customWidth="1"/>
    <col min="2" max="8" width="7.28515625" customWidth="1"/>
    <col min="9" max="37" width="7.7109375" customWidth="1"/>
    <col min="38" max="38" width="9.7109375" customWidth="1"/>
    <col min="39" max="39" width="5.42578125" customWidth="1"/>
    <col min="40" max="40" width="6.42578125" customWidth="1"/>
  </cols>
  <sheetData>
    <row r="1" spans="1:41" ht="15.75" x14ac:dyDescent="0.25">
      <c r="A1" s="1" t="s">
        <v>96</v>
      </c>
    </row>
    <row r="3" spans="1:41" x14ac:dyDescent="0.25">
      <c r="A3" s="2" t="s">
        <v>93</v>
      </c>
    </row>
    <row r="5" spans="1:41" x14ac:dyDescent="0.25">
      <c r="A5" s="3" t="s">
        <v>1</v>
      </c>
      <c r="B5">
        <f>2*16+5+2</f>
        <v>39</v>
      </c>
      <c r="C5">
        <f>2*16+ (2*2)</f>
        <v>36</v>
      </c>
    </row>
    <row r="8" spans="1:41" x14ac:dyDescent="0.25">
      <c r="A8" s="3" t="s">
        <v>2</v>
      </c>
      <c r="B8" s="4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4" t="s">
        <v>8</v>
      </c>
      <c r="H8" s="4" t="s">
        <v>9</v>
      </c>
      <c r="I8" s="4" t="s">
        <v>10</v>
      </c>
      <c r="J8" s="4" t="s">
        <v>11</v>
      </c>
      <c r="K8" s="4" t="s">
        <v>23</v>
      </c>
      <c r="L8" s="4" t="s">
        <v>24</v>
      </c>
      <c r="M8" s="4" t="s">
        <v>25</v>
      </c>
      <c r="N8" s="4" t="s">
        <v>26</v>
      </c>
      <c r="O8" s="4" t="s">
        <v>27</v>
      </c>
      <c r="P8" s="4" t="s">
        <v>28</v>
      </c>
      <c r="Q8" s="4" t="s">
        <v>29</v>
      </c>
      <c r="R8" s="4" t="s">
        <v>12</v>
      </c>
      <c r="S8" s="4" t="s">
        <v>30</v>
      </c>
      <c r="T8" s="4" t="s">
        <v>31</v>
      </c>
      <c r="U8" s="4" t="s">
        <v>32</v>
      </c>
      <c r="V8" s="4" t="s">
        <v>33</v>
      </c>
      <c r="W8" s="4" t="s">
        <v>34</v>
      </c>
      <c r="X8" s="4" t="s">
        <v>35</v>
      </c>
      <c r="Y8" s="4" t="s">
        <v>36</v>
      </c>
      <c r="Z8" s="4" t="s">
        <v>37</v>
      </c>
      <c r="AA8" s="4" t="s">
        <v>38</v>
      </c>
      <c r="AB8" s="4" t="s">
        <v>39</v>
      </c>
      <c r="AC8" s="4" t="s">
        <v>40</v>
      </c>
      <c r="AD8" s="4" t="s">
        <v>41</v>
      </c>
      <c r="AE8" s="4" t="s">
        <v>42</v>
      </c>
      <c r="AF8" s="4" t="s">
        <v>43</v>
      </c>
      <c r="AG8" s="28" t="s">
        <v>44</v>
      </c>
      <c r="AH8" s="28" t="s">
        <v>89</v>
      </c>
      <c r="AI8" s="28" t="s">
        <v>90</v>
      </c>
      <c r="AJ8" s="28" t="s">
        <v>91</v>
      </c>
      <c r="AK8" s="28" t="s">
        <v>92</v>
      </c>
      <c r="AL8" s="5" t="s">
        <v>13</v>
      </c>
      <c r="AM8" s="6" t="s">
        <v>14</v>
      </c>
      <c r="AN8" s="5" t="s">
        <v>15</v>
      </c>
      <c r="AO8" s="7"/>
    </row>
    <row r="10" spans="1:41" x14ac:dyDescent="0.25">
      <c r="A10" s="3" t="s">
        <v>16</v>
      </c>
      <c r="B10" s="8"/>
      <c r="C10" s="9"/>
      <c r="D10" s="9"/>
      <c r="E10" s="9"/>
      <c r="F10" s="9"/>
      <c r="G10" s="9"/>
      <c r="H10" s="9"/>
      <c r="I10" s="9"/>
      <c r="J10" s="10"/>
      <c r="K10" s="10"/>
      <c r="L10" s="10"/>
      <c r="M10" s="10"/>
      <c r="N10" s="10"/>
      <c r="O10" s="10"/>
      <c r="P10" s="10"/>
      <c r="Q10" s="10"/>
      <c r="R10" s="3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  <c r="AH10" s="36">
        <v>20</v>
      </c>
      <c r="AI10" s="10"/>
      <c r="AJ10" s="10"/>
      <c r="AK10" s="11">
        <v>1</v>
      </c>
      <c r="AL10" s="41">
        <f>SUMPRODUCT(cj,xj)</f>
        <v>0.1166666666658876</v>
      </c>
    </row>
    <row r="12" spans="1:41" x14ac:dyDescent="0.25">
      <c r="A12" s="3" t="s">
        <v>17</v>
      </c>
    </row>
    <row r="13" spans="1:41" x14ac:dyDescent="0.25">
      <c r="A13" t="s">
        <v>45</v>
      </c>
      <c r="B13" s="12">
        <v>1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2">
        <v>-2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6"/>
      <c r="AH13" s="13"/>
      <c r="AI13" s="13"/>
      <c r="AJ13" s="13"/>
      <c r="AK13" s="16"/>
      <c r="AL13" s="14">
        <f t="shared" ref="AL13:AL51" si="0">SUMPRODUCT(B13:AK13,xj)</f>
        <v>-2.1895288505075267E-47</v>
      </c>
      <c r="AM13" s="15" t="s">
        <v>19</v>
      </c>
      <c r="AN13" s="16">
        <v>0</v>
      </c>
    </row>
    <row r="14" spans="1:41" x14ac:dyDescent="0.25">
      <c r="A14" t="s">
        <v>46</v>
      </c>
      <c r="B14" s="17"/>
      <c r="C14" s="7">
        <v>1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17"/>
      <c r="S14" s="7">
        <v>-2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20"/>
      <c r="AH14" s="7"/>
      <c r="AI14" s="7"/>
      <c r="AJ14" s="7"/>
      <c r="AK14" s="20"/>
      <c r="AL14" s="18">
        <f t="shared" si="0"/>
        <v>8.0000000000000018</v>
      </c>
      <c r="AM14" s="19" t="s">
        <v>19</v>
      </c>
      <c r="AN14" s="20">
        <v>0</v>
      </c>
    </row>
    <row r="15" spans="1:41" x14ac:dyDescent="0.25">
      <c r="A15" t="s">
        <v>47</v>
      </c>
      <c r="B15" s="17"/>
      <c r="C15" s="7"/>
      <c r="D15" s="7">
        <v>1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17"/>
      <c r="S15" s="7"/>
      <c r="T15" s="7">
        <v>-2</v>
      </c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20"/>
      <c r="AH15" s="7"/>
      <c r="AI15" s="7"/>
      <c r="AJ15" s="7"/>
      <c r="AK15" s="20"/>
      <c r="AL15" s="18">
        <f t="shared" si="0"/>
        <v>0</v>
      </c>
      <c r="AM15" s="19" t="s">
        <v>19</v>
      </c>
      <c r="AN15" s="20">
        <v>0</v>
      </c>
    </row>
    <row r="16" spans="1:41" x14ac:dyDescent="0.25">
      <c r="A16" t="s">
        <v>48</v>
      </c>
      <c r="B16" s="17"/>
      <c r="C16" s="7"/>
      <c r="D16" s="7"/>
      <c r="E16" s="7">
        <v>1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17"/>
      <c r="S16" s="7"/>
      <c r="T16" s="7"/>
      <c r="U16" s="7">
        <v>-2</v>
      </c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20"/>
      <c r="AH16" s="7"/>
      <c r="AI16" s="7"/>
      <c r="AJ16" s="7"/>
      <c r="AK16" s="20"/>
      <c r="AL16" s="18">
        <f t="shared" si="0"/>
        <v>8</v>
      </c>
      <c r="AM16" s="19" t="s">
        <v>19</v>
      </c>
      <c r="AN16" s="20">
        <v>0</v>
      </c>
    </row>
    <row r="17" spans="1:40" x14ac:dyDescent="0.25">
      <c r="A17" t="s">
        <v>49</v>
      </c>
      <c r="B17" s="17"/>
      <c r="C17" s="7"/>
      <c r="D17" s="7"/>
      <c r="E17" s="7"/>
      <c r="F17" s="7">
        <v>1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17"/>
      <c r="S17" s="7"/>
      <c r="T17" s="7"/>
      <c r="U17" s="7"/>
      <c r="V17" s="7">
        <v>-2</v>
      </c>
      <c r="W17" s="7"/>
      <c r="X17" s="7"/>
      <c r="Y17" s="7"/>
      <c r="Z17" s="7"/>
      <c r="AA17" s="7"/>
      <c r="AB17" s="7"/>
      <c r="AC17" s="7"/>
      <c r="AD17" s="7"/>
      <c r="AE17" s="7"/>
      <c r="AF17" s="7"/>
      <c r="AG17" s="20"/>
      <c r="AH17" s="7"/>
      <c r="AI17" s="7"/>
      <c r="AJ17" s="7"/>
      <c r="AK17" s="20"/>
      <c r="AL17" s="18">
        <f t="shared" si="0"/>
        <v>3</v>
      </c>
      <c r="AM17" s="19" t="s">
        <v>19</v>
      </c>
      <c r="AN17" s="20">
        <v>0</v>
      </c>
    </row>
    <row r="18" spans="1:40" hidden="1" x14ac:dyDescent="0.25">
      <c r="A18" t="s">
        <v>50</v>
      </c>
      <c r="B18" s="17"/>
      <c r="C18" s="7"/>
      <c r="D18" s="7"/>
      <c r="E18" s="7"/>
      <c r="F18" s="7"/>
      <c r="G18" s="7">
        <v>1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17"/>
      <c r="S18" s="7"/>
      <c r="T18" s="7"/>
      <c r="U18" s="7"/>
      <c r="V18" s="7"/>
      <c r="W18" s="7">
        <v>-2</v>
      </c>
      <c r="X18" s="7"/>
      <c r="Y18" s="7"/>
      <c r="Z18" s="7"/>
      <c r="AA18" s="7"/>
      <c r="AB18" s="7"/>
      <c r="AC18" s="7"/>
      <c r="AD18" s="7"/>
      <c r="AE18" s="7"/>
      <c r="AF18" s="7"/>
      <c r="AG18" s="20"/>
      <c r="AH18" s="7"/>
      <c r="AI18" s="7"/>
      <c r="AJ18" s="7"/>
      <c r="AK18" s="20"/>
      <c r="AL18" s="18">
        <f t="shared" si="0"/>
        <v>-4.4408920985006262E-16</v>
      </c>
      <c r="AM18" s="19" t="s">
        <v>19</v>
      </c>
      <c r="AN18" s="20">
        <v>0</v>
      </c>
    </row>
    <row r="19" spans="1:40" hidden="1" x14ac:dyDescent="0.25">
      <c r="A19" t="s">
        <v>51</v>
      </c>
      <c r="B19" s="17"/>
      <c r="C19" s="7"/>
      <c r="D19" s="7"/>
      <c r="E19" s="7"/>
      <c r="F19" s="7"/>
      <c r="G19" s="7"/>
      <c r="H19" s="7">
        <v>1</v>
      </c>
      <c r="I19" s="7"/>
      <c r="J19" s="7"/>
      <c r="K19" s="7"/>
      <c r="L19" s="7"/>
      <c r="M19" s="7"/>
      <c r="N19" s="7"/>
      <c r="O19" s="7"/>
      <c r="P19" s="7"/>
      <c r="Q19" s="7"/>
      <c r="R19" s="17"/>
      <c r="S19" s="7"/>
      <c r="T19" s="7"/>
      <c r="U19" s="7"/>
      <c r="V19" s="7"/>
      <c r="W19" s="7"/>
      <c r="X19" s="7">
        <v>-2</v>
      </c>
      <c r="Y19" s="7"/>
      <c r="Z19" s="7"/>
      <c r="AA19" s="7"/>
      <c r="AB19" s="7"/>
      <c r="AC19" s="7"/>
      <c r="AD19" s="7"/>
      <c r="AE19" s="7"/>
      <c r="AF19" s="7"/>
      <c r="AG19" s="20"/>
      <c r="AH19" s="7"/>
      <c r="AI19" s="7"/>
      <c r="AJ19" s="7"/>
      <c r="AK19" s="20"/>
      <c r="AL19" s="18">
        <f t="shared" si="0"/>
        <v>-1.0177044399023671E-16</v>
      </c>
      <c r="AM19" s="19" t="s">
        <v>19</v>
      </c>
      <c r="AN19" s="20">
        <v>0</v>
      </c>
    </row>
    <row r="20" spans="1:40" hidden="1" x14ac:dyDescent="0.25">
      <c r="A20" t="s">
        <v>52</v>
      </c>
      <c r="B20" s="17"/>
      <c r="C20" s="7"/>
      <c r="D20" s="7"/>
      <c r="E20" s="7"/>
      <c r="F20" s="7"/>
      <c r="G20" s="7"/>
      <c r="H20" s="7"/>
      <c r="I20" s="7">
        <v>1</v>
      </c>
      <c r="J20" s="7"/>
      <c r="K20" s="7"/>
      <c r="L20" s="7"/>
      <c r="M20" s="7"/>
      <c r="N20" s="7"/>
      <c r="O20" s="7"/>
      <c r="P20" s="7"/>
      <c r="Q20" s="7"/>
      <c r="R20" s="17"/>
      <c r="S20" s="7"/>
      <c r="T20" s="7"/>
      <c r="U20" s="7"/>
      <c r="V20" s="7"/>
      <c r="W20" s="7"/>
      <c r="X20" s="7"/>
      <c r="Y20" s="7">
        <v>-2</v>
      </c>
      <c r="Z20" s="7"/>
      <c r="AA20" s="7"/>
      <c r="AB20" s="7"/>
      <c r="AC20" s="7"/>
      <c r="AD20" s="7"/>
      <c r="AE20" s="7"/>
      <c r="AF20" s="7"/>
      <c r="AG20" s="20"/>
      <c r="AH20" s="7"/>
      <c r="AI20" s="7"/>
      <c r="AJ20" s="7"/>
      <c r="AK20" s="20"/>
      <c r="AL20" s="18">
        <f t="shared" si="0"/>
        <v>-1.2146130663029119E-15</v>
      </c>
      <c r="AM20" s="19" t="s">
        <v>19</v>
      </c>
      <c r="AN20" s="20">
        <v>0</v>
      </c>
    </row>
    <row r="21" spans="1:40" hidden="1" x14ac:dyDescent="0.25">
      <c r="A21" t="s">
        <v>53</v>
      </c>
      <c r="B21" s="17"/>
      <c r="C21" s="7"/>
      <c r="D21" s="7"/>
      <c r="E21" s="7"/>
      <c r="F21" s="7"/>
      <c r="G21" s="7"/>
      <c r="H21" s="7"/>
      <c r="I21" s="7"/>
      <c r="J21" s="7">
        <v>1</v>
      </c>
      <c r="K21" s="7"/>
      <c r="L21" s="7"/>
      <c r="M21" s="7"/>
      <c r="N21" s="7"/>
      <c r="O21" s="7"/>
      <c r="P21" s="7"/>
      <c r="Q21" s="7"/>
      <c r="R21" s="17"/>
      <c r="S21" s="7"/>
      <c r="T21" s="7"/>
      <c r="U21" s="7"/>
      <c r="V21" s="7"/>
      <c r="W21" s="7"/>
      <c r="X21" s="7"/>
      <c r="Y21" s="7"/>
      <c r="Z21" s="7">
        <v>-2</v>
      </c>
      <c r="AA21" s="7"/>
      <c r="AB21" s="7"/>
      <c r="AC21" s="7"/>
      <c r="AD21" s="7"/>
      <c r="AE21" s="7"/>
      <c r="AF21" s="7"/>
      <c r="AG21" s="20"/>
      <c r="AH21" s="7"/>
      <c r="AI21" s="7"/>
      <c r="AJ21" s="7"/>
      <c r="AK21" s="20"/>
      <c r="AL21" s="18">
        <f t="shared" si="0"/>
        <v>-5.851800525628428E-16</v>
      </c>
      <c r="AM21" s="19" t="s">
        <v>19</v>
      </c>
      <c r="AN21" s="20">
        <v>0</v>
      </c>
    </row>
    <row r="22" spans="1:40" hidden="1" x14ac:dyDescent="0.25">
      <c r="A22" t="s">
        <v>54</v>
      </c>
      <c r="B22" s="17"/>
      <c r="C22" s="7"/>
      <c r="D22" s="7"/>
      <c r="E22" s="7"/>
      <c r="F22" s="7"/>
      <c r="G22" s="7"/>
      <c r="H22" s="7"/>
      <c r="I22" s="7"/>
      <c r="J22" s="7"/>
      <c r="K22" s="7">
        <v>1</v>
      </c>
      <c r="L22" s="7"/>
      <c r="M22" s="7"/>
      <c r="N22" s="7"/>
      <c r="O22" s="7"/>
      <c r="P22" s="7"/>
      <c r="Q22" s="7"/>
      <c r="R22" s="17"/>
      <c r="S22" s="7"/>
      <c r="T22" s="7"/>
      <c r="U22" s="7"/>
      <c r="V22" s="7"/>
      <c r="W22" s="7"/>
      <c r="X22" s="7"/>
      <c r="Y22" s="7"/>
      <c r="Z22" s="7"/>
      <c r="AA22" s="7">
        <v>-2</v>
      </c>
      <c r="AB22" s="7"/>
      <c r="AC22" s="7"/>
      <c r="AD22" s="7"/>
      <c r="AE22" s="7"/>
      <c r="AF22" s="7"/>
      <c r="AG22" s="20"/>
      <c r="AH22" s="7"/>
      <c r="AI22" s="7"/>
      <c r="AJ22" s="7"/>
      <c r="AK22" s="20"/>
      <c r="AL22" s="18">
        <f t="shared" si="0"/>
        <v>7.1666666666666643</v>
      </c>
      <c r="AM22" s="19" t="s">
        <v>19</v>
      </c>
      <c r="AN22" s="20">
        <v>0</v>
      </c>
    </row>
    <row r="23" spans="1:40" hidden="1" x14ac:dyDescent="0.25">
      <c r="A23" t="s">
        <v>55</v>
      </c>
      <c r="B23" s="17"/>
      <c r="C23" s="7"/>
      <c r="D23" s="7"/>
      <c r="E23" s="7"/>
      <c r="F23" s="7"/>
      <c r="G23" s="7"/>
      <c r="H23" s="7"/>
      <c r="I23" s="7"/>
      <c r="J23" s="7"/>
      <c r="K23" s="7"/>
      <c r="L23" s="7">
        <v>1</v>
      </c>
      <c r="M23" s="7"/>
      <c r="N23" s="7"/>
      <c r="O23" s="7"/>
      <c r="P23" s="7"/>
      <c r="Q23" s="7"/>
      <c r="R23" s="17"/>
      <c r="S23" s="7"/>
      <c r="T23" s="7"/>
      <c r="U23" s="7"/>
      <c r="V23" s="7"/>
      <c r="W23" s="7"/>
      <c r="X23" s="7"/>
      <c r="Y23" s="7"/>
      <c r="Z23" s="7"/>
      <c r="AA23" s="7"/>
      <c r="AB23" s="7">
        <v>-2</v>
      </c>
      <c r="AC23" s="7"/>
      <c r="AD23" s="7"/>
      <c r="AE23" s="7"/>
      <c r="AF23" s="7"/>
      <c r="AG23" s="20"/>
      <c r="AH23" s="7"/>
      <c r="AI23" s="7"/>
      <c r="AJ23" s="7"/>
      <c r="AK23" s="20"/>
      <c r="AL23" s="18">
        <f t="shared" si="0"/>
        <v>-2.382353572718385E-16</v>
      </c>
      <c r="AM23" s="19" t="s">
        <v>19</v>
      </c>
      <c r="AN23" s="20">
        <v>0</v>
      </c>
    </row>
    <row r="24" spans="1:40" hidden="1" x14ac:dyDescent="0.25">
      <c r="A24" t="s">
        <v>56</v>
      </c>
      <c r="B24" s="17"/>
      <c r="C24" s="7"/>
      <c r="D24" s="7"/>
      <c r="E24" s="7"/>
      <c r="F24" s="7"/>
      <c r="G24" s="7"/>
      <c r="H24" s="7"/>
      <c r="I24" s="7"/>
      <c r="J24" s="7"/>
      <c r="K24" s="7"/>
      <c r="L24" s="7"/>
      <c r="M24" s="7">
        <v>1</v>
      </c>
      <c r="N24" s="7"/>
      <c r="O24" s="7"/>
      <c r="P24" s="7"/>
      <c r="Q24" s="7"/>
      <c r="R24" s="1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>
        <v>-2</v>
      </c>
      <c r="AD24" s="7"/>
      <c r="AE24" s="7"/>
      <c r="AF24" s="7"/>
      <c r="AG24" s="20"/>
      <c r="AH24" s="7"/>
      <c r="AI24" s="7"/>
      <c r="AJ24" s="7"/>
      <c r="AK24" s="20"/>
      <c r="AL24" s="18">
        <f t="shared" si="0"/>
        <v>3.833333333333333</v>
      </c>
      <c r="AM24" s="19" t="s">
        <v>19</v>
      </c>
      <c r="AN24" s="20">
        <v>0</v>
      </c>
    </row>
    <row r="25" spans="1:40" hidden="1" x14ac:dyDescent="0.25">
      <c r="A25" t="s">
        <v>57</v>
      </c>
      <c r="B25" s="1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>
        <v>1</v>
      </c>
      <c r="O25" s="7"/>
      <c r="P25" s="7"/>
      <c r="Q25" s="7"/>
      <c r="R25" s="1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>
        <v>-2</v>
      </c>
      <c r="AE25" s="7"/>
      <c r="AF25" s="7"/>
      <c r="AG25" s="20"/>
      <c r="AH25" s="7"/>
      <c r="AI25" s="7"/>
      <c r="AJ25" s="7"/>
      <c r="AK25" s="20"/>
      <c r="AL25" s="18">
        <f t="shared" si="0"/>
        <v>7.9999999999999938</v>
      </c>
      <c r="AM25" s="19" t="s">
        <v>19</v>
      </c>
      <c r="AN25" s="20">
        <v>0</v>
      </c>
    </row>
    <row r="26" spans="1:40" hidden="1" x14ac:dyDescent="0.25">
      <c r="A26" t="s">
        <v>58</v>
      </c>
      <c r="B26" s="1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>
        <v>1</v>
      </c>
      <c r="P26" s="7"/>
      <c r="Q26" s="7"/>
      <c r="R26" s="1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>
        <v>-2</v>
      </c>
      <c r="AF26" s="7"/>
      <c r="AG26" s="20"/>
      <c r="AH26" s="7"/>
      <c r="AI26" s="7"/>
      <c r="AJ26" s="7"/>
      <c r="AK26" s="20"/>
      <c r="AL26" s="18">
        <f t="shared" si="0"/>
        <v>0</v>
      </c>
      <c r="AM26" s="19" t="s">
        <v>19</v>
      </c>
      <c r="AN26" s="20">
        <v>0</v>
      </c>
    </row>
    <row r="27" spans="1:40" hidden="1" x14ac:dyDescent="0.25">
      <c r="A27" t="s">
        <v>59</v>
      </c>
      <c r="B27" s="1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>
        <v>1</v>
      </c>
      <c r="Q27" s="7"/>
      <c r="R27" s="1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>
        <v>-2</v>
      </c>
      <c r="AG27" s="20"/>
      <c r="AH27" s="7"/>
      <c r="AI27" s="7"/>
      <c r="AJ27" s="7"/>
      <c r="AK27" s="20"/>
      <c r="AL27" s="18">
        <f t="shared" si="0"/>
        <v>-7.0406643472366643E-16</v>
      </c>
      <c r="AM27" s="19" t="s">
        <v>19</v>
      </c>
      <c r="AN27" s="20">
        <v>0</v>
      </c>
    </row>
    <row r="28" spans="1:40" x14ac:dyDescent="0.25">
      <c r="A28" t="s">
        <v>60</v>
      </c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>
        <v>1</v>
      </c>
      <c r="R28" s="22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34">
        <v>-2</v>
      </c>
      <c r="AH28" s="23"/>
      <c r="AI28" s="23"/>
      <c r="AJ28" s="23"/>
      <c r="AK28" s="34"/>
      <c r="AL28" s="18">
        <f t="shared" si="0"/>
        <v>6.7122233697129329E-15</v>
      </c>
      <c r="AM28" s="19" t="s">
        <v>19</v>
      </c>
      <c r="AN28" s="20">
        <v>0</v>
      </c>
    </row>
    <row r="29" spans="1:40" x14ac:dyDescent="0.25">
      <c r="A29" t="s">
        <v>61</v>
      </c>
      <c r="B29" s="12">
        <v>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2">
        <v>-10</v>
      </c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6"/>
      <c r="AH29" s="13"/>
      <c r="AI29" s="13"/>
      <c r="AJ29" s="13"/>
      <c r="AK29" s="16"/>
      <c r="AL29" s="14">
        <f t="shared" si="0"/>
        <v>-2.1895288505075267E-47</v>
      </c>
      <c r="AM29" s="15" t="s">
        <v>18</v>
      </c>
      <c r="AN29" s="16">
        <v>0</v>
      </c>
    </row>
    <row r="30" spans="1:40" x14ac:dyDescent="0.25">
      <c r="A30" t="s">
        <v>62</v>
      </c>
      <c r="B30" s="17"/>
      <c r="C30" s="7">
        <v>1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17"/>
      <c r="S30" s="7">
        <v>-10</v>
      </c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20"/>
      <c r="AH30" s="7"/>
      <c r="AI30" s="7"/>
      <c r="AJ30" s="7"/>
      <c r="AK30" s="20"/>
      <c r="AL30" s="18">
        <f t="shared" si="0"/>
        <v>1.7763568394002505E-15</v>
      </c>
      <c r="AM30" s="19" t="s">
        <v>18</v>
      </c>
      <c r="AN30" s="20">
        <v>0</v>
      </c>
    </row>
    <row r="31" spans="1:40" hidden="1" x14ac:dyDescent="0.25">
      <c r="A31" t="s">
        <v>63</v>
      </c>
      <c r="B31" s="17"/>
      <c r="C31" s="7"/>
      <c r="D31" s="7">
        <v>1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17"/>
      <c r="S31" s="7"/>
      <c r="T31" s="7">
        <v>-10</v>
      </c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20"/>
      <c r="AH31" s="7"/>
      <c r="AI31" s="7"/>
      <c r="AJ31" s="7"/>
      <c r="AK31" s="20"/>
      <c r="AL31" s="18">
        <f t="shared" si="0"/>
        <v>0</v>
      </c>
      <c r="AM31" s="19" t="s">
        <v>18</v>
      </c>
      <c r="AN31" s="20">
        <v>0</v>
      </c>
    </row>
    <row r="32" spans="1:40" hidden="1" x14ac:dyDescent="0.25">
      <c r="A32" t="s">
        <v>64</v>
      </c>
      <c r="B32" s="17"/>
      <c r="C32" s="7"/>
      <c r="D32" s="7"/>
      <c r="E32" s="7">
        <v>1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17"/>
      <c r="S32" s="7"/>
      <c r="T32" s="7"/>
      <c r="U32" s="7">
        <v>-10</v>
      </c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20"/>
      <c r="AH32" s="7"/>
      <c r="AI32" s="7"/>
      <c r="AJ32" s="7"/>
      <c r="AK32" s="20"/>
      <c r="AL32" s="18">
        <f t="shared" si="0"/>
        <v>0</v>
      </c>
      <c r="AM32" s="19" t="s">
        <v>18</v>
      </c>
      <c r="AN32" s="20">
        <v>0</v>
      </c>
    </row>
    <row r="33" spans="1:40" hidden="1" x14ac:dyDescent="0.25">
      <c r="A33" t="s">
        <v>65</v>
      </c>
      <c r="B33" s="17"/>
      <c r="C33" s="7"/>
      <c r="D33" s="7"/>
      <c r="E33" s="7"/>
      <c r="F33" s="7">
        <v>1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17"/>
      <c r="S33" s="7"/>
      <c r="T33" s="7"/>
      <c r="U33" s="7"/>
      <c r="V33" s="7">
        <v>-10</v>
      </c>
      <c r="W33" s="7"/>
      <c r="X33" s="7"/>
      <c r="Y33" s="7"/>
      <c r="Z33" s="7"/>
      <c r="AA33" s="7"/>
      <c r="AB33" s="7"/>
      <c r="AC33" s="7"/>
      <c r="AD33" s="7"/>
      <c r="AE33" s="7"/>
      <c r="AF33" s="7"/>
      <c r="AG33" s="20"/>
      <c r="AH33" s="7"/>
      <c r="AI33" s="7"/>
      <c r="AJ33" s="7"/>
      <c r="AK33" s="20"/>
      <c r="AL33" s="18">
        <f t="shared" si="0"/>
        <v>-5</v>
      </c>
      <c r="AM33" s="19" t="s">
        <v>18</v>
      </c>
      <c r="AN33" s="20">
        <v>0</v>
      </c>
    </row>
    <row r="34" spans="1:40" hidden="1" x14ac:dyDescent="0.25">
      <c r="A34" t="s">
        <v>66</v>
      </c>
      <c r="B34" s="17"/>
      <c r="C34" s="7"/>
      <c r="D34" s="7"/>
      <c r="E34" s="7"/>
      <c r="F34" s="7"/>
      <c r="G34" s="7">
        <v>1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17"/>
      <c r="S34" s="7"/>
      <c r="T34" s="7"/>
      <c r="U34" s="7"/>
      <c r="V34" s="7"/>
      <c r="W34" s="7">
        <v>-10</v>
      </c>
      <c r="X34" s="7"/>
      <c r="Y34" s="7"/>
      <c r="Z34" s="7"/>
      <c r="AA34" s="7"/>
      <c r="AB34" s="7"/>
      <c r="AC34" s="7"/>
      <c r="AD34" s="7"/>
      <c r="AE34" s="7"/>
      <c r="AF34" s="7"/>
      <c r="AG34" s="20"/>
      <c r="AH34" s="7"/>
      <c r="AI34" s="7"/>
      <c r="AJ34" s="7"/>
      <c r="AK34" s="20"/>
      <c r="AL34" s="18">
        <f t="shared" si="0"/>
        <v>-2.2204460492503131E-15</v>
      </c>
      <c r="AM34" s="19" t="s">
        <v>18</v>
      </c>
      <c r="AN34" s="20">
        <v>0</v>
      </c>
    </row>
    <row r="35" spans="1:40" hidden="1" x14ac:dyDescent="0.25">
      <c r="A35" t="s">
        <v>67</v>
      </c>
      <c r="B35" s="17"/>
      <c r="C35" s="7"/>
      <c r="D35" s="7"/>
      <c r="E35" s="7"/>
      <c r="F35" s="7"/>
      <c r="G35" s="7"/>
      <c r="H35" s="7">
        <v>1</v>
      </c>
      <c r="I35" s="7"/>
      <c r="J35" s="7"/>
      <c r="K35" s="7"/>
      <c r="L35" s="7"/>
      <c r="M35" s="7"/>
      <c r="N35" s="7"/>
      <c r="O35" s="7"/>
      <c r="P35" s="7"/>
      <c r="Q35" s="7"/>
      <c r="R35" s="17"/>
      <c r="S35" s="7"/>
      <c r="T35" s="7"/>
      <c r="U35" s="7"/>
      <c r="V35" s="7"/>
      <c r="W35" s="7"/>
      <c r="X35" s="7">
        <v>-10</v>
      </c>
      <c r="Y35" s="7"/>
      <c r="Z35" s="7"/>
      <c r="AA35" s="7"/>
      <c r="AB35" s="7"/>
      <c r="AC35" s="7"/>
      <c r="AD35" s="7"/>
      <c r="AE35" s="7"/>
      <c r="AF35" s="7"/>
      <c r="AG35" s="20"/>
      <c r="AH35" s="7"/>
      <c r="AI35" s="7"/>
      <c r="AJ35" s="7"/>
      <c r="AK35" s="20"/>
      <c r="AL35" s="18">
        <f t="shared" si="0"/>
        <v>-5.0885221995118358E-16</v>
      </c>
      <c r="AM35" s="19" t="s">
        <v>18</v>
      </c>
      <c r="AN35" s="20">
        <v>0</v>
      </c>
    </row>
    <row r="36" spans="1:40" hidden="1" x14ac:dyDescent="0.25">
      <c r="A36" t="s">
        <v>68</v>
      </c>
      <c r="B36" s="17"/>
      <c r="C36" s="7"/>
      <c r="D36" s="7"/>
      <c r="E36" s="7"/>
      <c r="F36" s="7"/>
      <c r="G36" s="7"/>
      <c r="H36" s="7"/>
      <c r="I36" s="7">
        <v>1</v>
      </c>
      <c r="J36" s="7"/>
      <c r="K36" s="7"/>
      <c r="L36" s="7"/>
      <c r="M36" s="7"/>
      <c r="N36" s="7"/>
      <c r="O36" s="7"/>
      <c r="P36" s="7"/>
      <c r="Q36" s="7"/>
      <c r="R36" s="17"/>
      <c r="S36" s="7"/>
      <c r="T36" s="7"/>
      <c r="U36" s="7"/>
      <c r="V36" s="7"/>
      <c r="W36" s="7"/>
      <c r="X36" s="7"/>
      <c r="Y36" s="7">
        <v>-10</v>
      </c>
      <c r="Z36" s="7"/>
      <c r="AA36" s="7"/>
      <c r="AB36" s="7"/>
      <c r="AC36" s="7"/>
      <c r="AD36" s="7"/>
      <c r="AE36" s="7"/>
      <c r="AF36" s="7"/>
      <c r="AG36" s="20"/>
      <c r="AH36" s="7"/>
      <c r="AI36" s="7"/>
      <c r="AJ36" s="7"/>
      <c r="AK36" s="20"/>
      <c r="AL36" s="18">
        <f t="shared" si="0"/>
        <v>-6.0730653315145592E-15</v>
      </c>
      <c r="AM36" s="19" t="s">
        <v>18</v>
      </c>
      <c r="AN36" s="20">
        <v>0</v>
      </c>
    </row>
    <row r="37" spans="1:40" hidden="1" x14ac:dyDescent="0.25">
      <c r="A37" t="s">
        <v>69</v>
      </c>
      <c r="B37" s="17"/>
      <c r="C37" s="7"/>
      <c r="D37" s="7"/>
      <c r="E37" s="7"/>
      <c r="F37" s="7"/>
      <c r="G37" s="7"/>
      <c r="H37" s="7"/>
      <c r="I37" s="7"/>
      <c r="J37" s="7">
        <v>1</v>
      </c>
      <c r="K37" s="7"/>
      <c r="L37" s="7"/>
      <c r="M37" s="7"/>
      <c r="N37" s="7"/>
      <c r="O37" s="7"/>
      <c r="P37" s="7"/>
      <c r="Q37" s="7"/>
      <c r="R37" s="17"/>
      <c r="S37" s="7"/>
      <c r="T37" s="7"/>
      <c r="U37" s="7"/>
      <c r="V37" s="7"/>
      <c r="W37" s="7"/>
      <c r="X37" s="7"/>
      <c r="Y37" s="7"/>
      <c r="Z37" s="7">
        <v>-10</v>
      </c>
      <c r="AA37" s="7"/>
      <c r="AB37" s="7"/>
      <c r="AC37" s="7"/>
      <c r="AD37" s="7"/>
      <c r="AE37" s="7"/>
      <c r="AF37" s="7"/>
      <c r="AG37" s="20"/>
      <c r="AH37" s="7"/>
      <c r="AI37" s="7"/>
      <c r="AJ37" s="7"/>
      <c r="AK37" s="20"/>
      <c r="AL37" s="18">
        <f t="shared" si="0"/>
        <v>-2.925900262814214E-15</v>
      </c>
      <c r="AM37" s="19" t="s">
        <v>18</v>
      </c>
      <c r="AN37" s="20">
        <v>0</v>
      </c>
    </row>
    <row r="38" spans="1:40" hidden="1" x14ac:dyDescent="0.25">
      <c r="A38" t="s">
        <v>70</v>
      </c>
      <c r="B38" s="17"/>
      <c r="C38" s="7"/>
      <c r="D38" s="7"/>
      <c r="E38" s="7"/>
      <c r="F38" s="7"/>
      <c r="G38" s="7"/>
      <c r="H38" s="7"/>
      <c r="I38" s="7"/>
      <c r="J38" s="7"/>
      <c r="K38" s="7">
        <v>1</v>
      </c>
      <c r="L38" s="7"/>
      <c r="M38" s="7"/>
      <c r="N38" s="7"/>
      <c r="O38" s="7"/>
      <c r="P38" s="7"/>
      <c r="Q38" s="7"/>
      <c r="R38" s="17"/>
      <c r="S38" s="7"/>
      <c r="T38" s="7"/>
      <c r="U38" s="7"/>
      <c r="V38" s="7"/>
      <c r="W38" s="7"/>
      <c r="X38" s="7"/>
      <c r="Y38" s="7"/>
      <c r="Z38" s="7"/>
      <c r="AA38" s="7">
        <v>-10</v>
      </c>
      <c r="AB38" s="7"/>
      <c r="AC38" s="7"/>
      <c r="AD38" s="7"/>
      <c r="AE38" s="7"/>
      <c r="AF38" s="7"/>
      <c r="AG38" s="20"/>
      <c r="AH38" s="7"/>
      <c r="AI38" s="7"/>
      <c r="AJ38" s="7"/>
      <c r="AK38" s="20"/>
      <c r="AL38" s="18">
        <f t="shared" si="0"/>
        <v>-0.8333333333333357</v>
      </c>
      <c r="AM38" s="19" t="s">
        <v>18</v>
      </c>
      <c r="AN38" s="20">
        <v>0</v>
      </c>
    </row>
    <row r="39" spans="1:40" hidden="1" x14ac:dyDescent="0.25">
      <c r="A39" t="s">
        <v>71</v>
      </c>
      <c r="B39" s="17"/>
      <c r="C39" s="7"/>
      <c r="D39" s="7"/>
      <c r="E39" s="7"/>
      <c r="F39" s="7"/>
      <c r="G39" s="7"/>
      <c r="H39" s="7"/>
      <c r="I39" s="7"/>
      <c r="J39" s="7"/>
      <c r="K39" s="7"/>
      <c r="L39" s="7">
        <v>1</v>
      </c>
      <c r="M39" s="7"/>
      <c r="N39" s="7"/>
      <c r="O39" s="7"/>
      <c r="P39" s="7"/>
      <c r="Q39" s="7"/>
      <c r="R39" s="17"/>
      <c r="S39" s="7"/>
      <c r="T39" s="7"/>
      <c r="U39" s="7"/>
      <c r="V39" s="7"/>
      <c r="W39" s="7"/>
      <c r="X39" s="7"/>
      <c r="Y39" s="7"/>
      <c r="Z39" s="7"/>
      <c r="AA39" s="7"/>
      <c r="AB39" s="7">
        <v>-10</v>
      </c>
      <c r="AC39" s="7"/>
      <c r="AD39" s="7"/>
      <c r="AE39" s="7"/>
      <c r="AF39" s="7"/>
      <c r="AG39" s="20"/>
      <c r="AH39" s="7"/>
      <c r="AI39" s="7"/>
      <c r="AJ39" s="7"/>
      <c r="AK39" s="20"/>
      <c r="AL39" s="18">
        <f t="shared" si="0"/>
        <v>-1.1911767863591925E-15</v>
      </c>
      <c r="AM39" s="19" t="s">
        <v>18</v>
      </c>
      <c r="AN39" s="20">
        <v>0</v>
      </c>
    </row>
    <row r="40" spans="1:40" hidden="1" x14ac:dyDescent="0.25">
      <c r="A40" t="s">
        <v>72</v>
      </c>
      <c r="B40" s="17"/>
      <c r="C40" s="7"/>
      <c r="D40" s="7"/>
      <c r="E40" s="7"/>
      <c r="F40" s="7"/>
      <c r="G40" s="7"/>
      <c r="H40" s="7"/>
      <c r="I40" s="7"/>
      <c r="J40" s="7"/>
      <c r="K40" s="7"/>
      <c r="L40" s="7"/>
      <c r="M40" s="7">
        <v>1</v>
      </c>
      <c r="N40" s="7"/>
      <c r="O40" s="7"/>
      <c r="P40" s="7"/>
      <c r="Q40" s="7"/>
      <c r="R40" s="1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>
        <v>-10</v>
      </c>
      <c r="AD40" s="7"/>
      <c r="AE40" s="7"/>
      <c r="AF40" s="7"/>
      <c r="AG40" s="20"/>
      <c r="AH40" s="7"/>
      <c r="AI40" s="7"/>
      <c r="AJ40" s="7"/>
      <c r="AK40" s="20"/>
      <c r="AL40" s="18">
        <f t="shared" si="0"/>
        <v>-4.166666666666667</v>
      </c>
      <c r="AM40" s="19" t="s">
        <v>18</v>
      </c>
      <c r="AN40" s="20">
        <v>0</v>
      </c>
    </row>
    <row r="41" spans="1:40" hidden="1" x14ac:dyDescent="0.25">
      <c r="A41" t="s">
        <v>73</v>
      </c>
      <c r="B41" s="1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>
        <v>1</v>
      </c>
      <c r="O41" s="7"/>
      <c r="P41" s="7"/>
      <c r="Q41" s="7"/>
      <c r="R41" s="1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>
        <v>-10</v>
      </c>
      <c r="AE41" s="7"/>
      <c r="AF41" s="7"/>
      <c r="AG41" s="20"/>
      <c r="AH41" s="7"/>
      <c r="AI41" s="7"/>
      <c r="AJ41" s="7"/>
      <c r="AK41" s="20"/>
      <c r="AL41" s="18">
        <f t="shared" si="0"/>
        <v>-1.7763568394002505E-15</v>
      </c>
      <c r="AM41" s="19" t="s">
        <v>18</v>
      </c>
      <c r="AN41" s="20">
        <v>0</v>
      </c>
    </row>
    <row r="42" spans="1:40" hidden="1" x14ac:dyDescent="0.25">
      <c r="A42" t="s">
        <v>74</v>
      </c>
      <c r="B42" s="1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>
        <v>1</v>
      </c>
      <c r="P42" s="7"/>
      <c r="Q42" s="7"/>
      <c r="R42" s="1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>
        <v>-10</v>
      </c>
      <c r="AF42" s="7"/>
      <c r="AG42" s="20"/>
      <c r="AH42" s="7"/>
      <c r="AI42" s="7"/>
      <c r="AJ42" s="7"/>
      <c r="AK42" s="20"/>
      <c r="AL42" s="18">
        <f t="shared" si="0"/>
        <v>0</v>
      </c>
      <c r="AM42" s="19" t="s">
        <v>18</v>
      </c>
      <c r="AN42" s="20">
        <v>0</v>
      </c>
    </row>
    <row r="43" spans="1:40" hidden="1" x14ac:dyDescent="0.25">
      <c r="A43" t="s">
        <v>75</v>
      </c>
      <c r="B43" s="1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>
        <v>1</v>
      </c>
      <c r="Q43" s="7"/>
      <c r="R43" s="1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>
        <v>-10</v>
      </c>
      <c r="AG43" s="20"/>
      <c r="AH43" s="7"/>
      <c r="AI43" s="7"/>
      <c r="AJ43" s="7"/>
      <c r="AK43" s="20"/>
      <c r="AL43" s="18">
        <f t="shared" si="0"/>
        <v>-3.520332173618332E-15</v>
      </c>
      <c r="AM43" s="19" t="s">
        <v>18</v>
      </c>
      <c r="AN43" s="20">
        <v>0</v>
      </c>
    </row>
    <row r="44" spans="1:40" x14ac:dyDescent="0.25">
      <c r="A44" t="s">
        <v>83</v>
      </c>
      <c r="B44" s="1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>
        <v>1</v>
      </c>
      <c r="R44" s="1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20">
        <v>-10</v>
      </c>
      <c r="AH44" s="7"/>
      <c r="AI44" s="7"/>
      <c r="AJ44" s="7"/>
      <c r="AK44" s="20"/>
      <c r="AL44" s="18">
        <f t="shared" si="0"/>
        <v>6.1756155744774695E-15</v>
      </c>
      <c r="AM44" s="19" t="s">
        <v>18</v>
      </c>
      <c r="AN44" s="20">
        <v>0</v>
      </c>
    </row>
    <row r="45" spans="1:40" x14ac:dyDescent="0.25">
      <c r="A45" t="s">
        <v>86</v>
      </c>
      <c r="B45" s="12">
        <v>1</v>
      </c>
      <c r="C45" s="13">
        <v>1</v>
      </c>
      <c r="D45" s="13">
        <v>1</v>
      </c>
      <c r="E45" s="13">
        <v>1</v>
      </c>
      <c r="F45" s="13">
        <v>1</v>
      </c>
      <c r="G45" s="13">
        <v>1</v>
      </c>
      <c r="H45" s="13">
        <v>1</v>
      </c>
      <c r="I45" s="13">
        <v>1</v>
      </c>
      <c r="J45" s="13">
        <v>1</v>
      </c>
      <c r="K45" s="13">
        <v>1</v>
      </c>
      <c r="L45" s="13">
        <v>1</v>
      </c>
      <c r="M45" s="13">
        <v>1</v>
      </c>
      <c r="N45" s="13">
        <v>1</v>
      </c>
      <c r="O45" s="13">
        <v>1</v>
      </c>
      <c r="P45" s="13">
        <v>1</v>
      </c>
      <c r="Q45" s="13">
        <v>1</v>
      </c>
      <c r="R45" s="12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2"/>
      <c r="AI45" s="13"/>
      <c r="AJ45" s="13"/>
      <c r="AK45" s="13"/>
      <c r="AL45" s="43">
        <f t="shared" si="0"/>
        <v>50</v>
      </c>
      <c r="AM45" s="46" t="s">
        <v>82</v>
      </c>
      <c r="AN45" s="16">
        <v>50</v>
      </c>
    </row>
    <row r="46" spans="1:40" x14ac:dyDescent="0.25">
      <c r="A46" t="s">
        <v>76</v>
      </c>
      <c r="B46" s="17">
        <v>1</v>
      </c>
      <c r="C46" s="7">
        <v>1</v>
      </c>
      <c r="D46" s="7">
        <v>1</v>
      </c>
      <c r="E46" s="7">
        <v>1</v>
      </c>
      <c r="F46" s="7">
        <v>1</v>
      </c>
      <c r="G46" s="7">
        <v>1</v>
      </c>
      <c r="H46" s="7">
        <v>1</v>
      </c>
      <c r="I46" s="7">
        <v>1</v>
      </c>
      <c r="J46" s="7"/>
      <c r="K46" s="7"/>
      <c r="L46" s="7"/>
      <c r="M46" s="7"/>
      <c r="N46" s="7"/>
      <c r="O46" s="7"/>
      <c r="P46" s="7"/>
      <c r="Q46" s="7"/>
      <c r="R46" s="1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17"/>
      <c r="AI46" s="7"/>
      <c r="AJ46" s="7"/>
      <c r="AK46" s="7"/>
      <c r="AL46" s="44">
        <f t="shared" si="0"/>
        <v>25</v>
      </c>
      <c r="AM46" s="47" t="s">
        <v>19</v>
      </c>
      <c r="AN46" s="21">
        <v>25</v>
      </c>
    </row>
    <row r="47" spans="1:40" x14ac:dyDescent="0.25">
      <c r="A47" t="s">
        <v>77</v>
      </c>
      <c r="B47" s="1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>
        <v>1</v>
      </c>
      <c r="O47" s="7">
        <v>1</v>
      </c>
      <c r="P47" s="7">
        <v>1</v>
      </c>
      <c r="Q47" s="35">
        <v>1</v>
      </c>
      <c r="R47" s="1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17"/>
      <c r="AI47" s="7"/>
      <c r="AJ47" s="7"/>
      <c r="AK47" s="7"/>
      <c r="AL47" s="44">
        <f t="shared" si="0"/>
        <v>10</v>
      </c>
      <c r="AM47" s="47" t="s">
        <v>18</v>
      </c>
      <c r="AN47" s="21">
        <v>10</v>
      </c>
    </row>
    <row r="48" spans="1:40" x14ac:dyDescent="0.25">
      <c r="A48" t="s">
        <v>78</v>
      </c>
      <c r="B48" s="1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17"/>
      <c r="S48" s="7">
        <v>1</v>
      </c>
      <c r="T48" s="7"/>
      <c r="U48" s="7"/>
      <c r="V48" s="7"/>
      <c r="W48" s="7"/>
      <c r="X48" s="7">
        <v>1</v>
      </c>
      <c r="Y48" s="7">
        <v>1</v>
      </c>
      <c r="Z48" s="7"/>
      <c r="AA48" s="7"/>
      <c r="AB48" s="7"/>
      <c r="AC48" s="7"/>
      <c r="AD48" s="7"/>
      <c r="AE48" s="7"/>
      <c r="AF48" s="7"/>
      <c r="AG48" s="7"/>
      <c r="AH48" s="17"/>
      <c r="AI48" s="7"/>
      <c r="AJ48" s="7"/>
      <c r="AK48" s="7"/>
      <c r="AL48" s="44">
        <f t="shared" si="0"/>
        <v>1.0000000000000007</v>
      </c>
      <c r="AM48" s="47" t="s">
        <v>18</v>
      </c>
      <c r="AN48" s="21">
        <v>2</v>
      </c>
    </row>
    <row r="49" spans="1:41" x14ac:dyDescent="0.25">
      <c r="A49" t="s">
        <v>79</v>
      </c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2">
        <v>2</v>
      </c>
      <c r="S49" s="23"/>
      <c r="T49" s="23"/>
      <c r="U49" s="23">
        <v>1</v>
      </c>
      <c r="V49" s="23">
        <v>1</v>
      </c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2"/>
      <c r="AI49" s="23"/>
      <c r="AJ49" s="23"/>
      <c r="AK49" s="23"/>
      <c r="AL49" s="45">
        <f t="shared" si="0"/>
        <v>2</v>
      </c>
      <c r="AM49" s="48" t="s">
        <v>18</v>
      </c>
      <c r="AN49" s="27">
        <v>2</v>
      </c>
    </row>
    <row r="50" spans="1:41" x14ac:dyDescent="0.25">
      <c r="A50" t="s">
        <v>87</v>
      </c>
      <c r="B50" s="37">
        <v>4.2000000000000003E-2</v>
      </c>
      <c r="C50" s="39">
        <v>4.1799999999999997E-2</v>
      </c>
      <c r="D50" s="39">
        <v>4.0500000000000001E-2</v>
      </c>
      <c r="E50" s="39">
        <v>4.2200000000000001E-2</v>
      </c>
      <c r="F50" s="39">
        <v>4.2099999999999999E-2</v>
      </c>
      <c r="G50" s="39">
        <v>0.04</v>
      </c>
      <c r="H50" s="39">
        <v>4.1399999999999999E-2</v>
      </c>
      <c r="I50" s="39">
        <v>4.1000000000000002E-2</v>
      </c>
      <c r="J50" s="39">
        <v>4.0800000000000003E-2</v>
      </c>
      <c r="K50" s="39">
        <v>4.24E-2</v>
      </c>
      <c r="L50" s="39">
        <v>4.2500000000000003E-2</v>
      </c>
      <c r="M50" s="39">
        <v>4.2000000000000003E-2</v>
      </c>
      <c r="N50" s="39">
        <v>4.5999999999999999E-2</v>
      </c>
      <c r="O50" s="39">
        <v>4.7E-2</v>
      </c>
      <c r="P50" s="39">
        <v>4.5499999999999999E-2</v>
      </c>
      <c r="Q50" s="42">
        <v>4.4999999999999998E-2</v>
      </c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20"/>
      <c r="AH50" s="7">
        <v>1</v>
      </c>
      <c r="AI50" s="7">
        <v>-1</v>
      </c>
      <c r="AJ50" s="7"/>
      <c r="AK50" s="7"/>
      <c r="AL50" s="49">
        <f t="shared" si="0"/>
        <v>2.1499999999999608</v>
      </c>
      <c r="AM50" s="19" t="s">
        <v>82</v>
      </c>
      <c r="AN50" s="50">
        <v>2.15</v>
      </c>
    </row>
    <row r="51" spans="1:41" x14ac:dyDescent="0.25">
      <c r="A51" t="s">
        <v>88</v>
      </c>
      <c r="B51" s="22">
        <v>27</v>
      </c>
      <c r="C51" s="23">
        <v>30</v>
      </c>
      <c r="D51" s="24">
        <v>42</v>
      </c>
      <c r="E51" s="24">
        <v>32</v>
      </c>
      <c r="F51" s="24">
        <v>36</v>
      </c>
      <c r="G51" s="24">
        <v>40</v>
      </c>
      <c r="H51" s="23">
        <v>33</v>
      </c>
      <c r="I51" s="23">
        <v>38</v>
      </c>
      <c r="J51" s="23">
        <v>41</v>
      </c>
      <c r="K51" s="23">
        <v>37</v>
      </c>
      <c r="L51" s="23">
        <v>52</v>
      </c>
      <c r="M51" s="23">
        <v>31</v>
      </c>
      <c r="N51" s="23">
        <v>48</v>
      </c>
      <c r="O51" s="23">
        <v>62</v>
      </c>
      <c r="P51" s="23">
        <v>54</v>
      </c>
      <c r="Q51" s="34">
        <v>52</v>
      </c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34"/>
      <c r="AH51" s="23"/>
      <c r="AI51" s="23"/>
      <c r="AJ51" s="23">
        <v>50</v>
      </c>
      <c r="AK51" s="23">
        <v>-50</v>
      </c>
      <c r="AL51" s="25">
        <f t="shared" si="0"/>
        <v>1800</v>
      </c>
      <c r="AM51" s="26" t="s">
        <v>82</v>
      </c>
      <c r="AN51" s="27">
        <f>50*36</f>
        <v>1800</v>
      </c>
    </row>
    <row r="53" spans="1:41" x14ac:dyDescent="0.25">
      <c r="A53" s="3" t="s">
        <v>20</v>
      </c>
      <c r="B53" s="3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28"/>
      <c r="R53" s="28" t="s">
        <v>21</v>
      </c>
      <c r="S53" s="28" t="s">
        <v>21</v>
      </c>
      <c r="T53" s="28" t="s">
        <v>21</v>
      </c>
      <c r="U53" s="28" t="s">
        <v>21</v>
      </c>
      <c r="V53" s="28" t="s">
        <v>21</v>
      </c>
      <c r="W53" s="28" t="s">
        <v>21</v>
      </c>
      <c r="X53" s="28" t="s">
        <v>21</v>
      </c>
      <c r="Y53" s="28" t="s">
        <v>21</v>
      </c>
      <c r="Z53" s="28" t="s">
        <v>21</v>
      </c>
      <c r="AA53" s="28" t="s">
        <v>21</v>
      </c>
      <c r="AB53" s="28" t="s">
        <v>21</v>
      </c>
      <c r="AC53" s="28" t="s">
        <v>21</v>
      </c>
      <c r="AD53" s="28" t="s">
        <v>21</v>
      </c>
      <c r="AE53" s="28" t="s">
        <v>21</v>
      </c>
      <c r="AF53" s="28" t="s">
        <v>21</v>
      </c>
      <c r="AG53" s="28" t="s">
        <v>21</v>
      </c>
      <c r="AH53" s="28"/>
      <c r="AI53" s="28"/>
      <c r="AJ53" s="28"/>
      <c r="AK53" s="28"/>
    </row>
    <row r="54" spans="1:41" x14ac:dyDescent="0.25">
      <c r="AM54" s="29"/>
    </row>
    <row r="55" spans="1:41" x14ac:dyDescent="0.25">
      <c r="A55" s="3" t="s">
        <v>22</v>
      </c>
      <c r="B55" s="30">
        <v>-2.1895288505075267E-47</v>
      </c>
      <c r="C55" s="31">
        <v>10.000000000000002</v>
      </c>
      <c r="D55" s="32">
        <v>0</v>
      </c>
      <c r="E55" s="32">
        <v>10</v>
      </c>
      <c r="F55" s="32">
        <v>5</v>
      </c>
      <c r="G55" s="32">
        <v>0</v>
      </c>
      <c r="H55" s="32">
        <v>0</v>
      </c>
      <c r="I55" s="31">
        <v>0</v>
      </c>
      <c r="J55" s="32">
        <v>0</v>
      </c>
      <c r="K55" s="32">
        <v>9.1666666666666643</v>
      </c>
      <c r="L55" s="32">
        <v>0</v>
      </c>
      <c r="M55" s="32">
        <v>5.833333333333333</v>
      </c>
      <c r="N55" s="32">
        <v>9.9999999999999929</v>
      </c>
      <c r="O55" s="32">
        <v>0</v>
      </c>
      <c r="P55" s="32">
        <v>0</v>
      </c>
      <c r="Q55" s="31">
        <v>6.8463753185217984E-15</v>
      </c>
      <c r="R55" s="31">
        <v>0</v>
      </c>
      <c r="S55" s="31">
        <v>1</v>
      </c>
      <c r="T55" s="31">
        <v>0</v>
      </c>
      <c r="U55" s="31">
        <v>1</v>
      </c>
      <c r="V55" s="31">
        <v>1</v>
      </c>
      <c r="W55" s="31">
        <v>2.2204460492503131E-16</v>
      </c>
      <c r="X55" s="31">
        <v>5.0885221995118356E-17</v>
      </c>
      <c r="Y55" s="31">
        <v>6.0730653315145596E-16</v>
      </c>
      <c r="Z55" s="31">
        <v>2.925900262814214E-16</v>
      </c>
      <c r="AA55" s="31">
        <v>1</v>
      </c>
      <c r="AB55" s="31">
        <v>1.1911767863591925E-16</v>
      </c>
      <c r="AC55" s="31">
        <v>1</v>
      </c>
      <c r="AD55" s="31">
        <v>0.99999999999999944</v>
      </c>
      <c r="AE55" s="31">
        <v>0</v>
      </c>
      <c r="AF55" s="31">
        <v>3.5203321736183322E-16</v>
      </c>
      <c r="AG55" s="31">
        <v>6.7075974404432851E-17</v>
      </c>
      <c r="AH55" s="31">
        <v>5.8333333332943795E-3</v>
      </c>
      <c r="AI55" s="31">
        <v>0</v>
      </c>
      <c r="AJ55" s="58">
        <v>0</v>
      </c>
      <c r="AK55" s="58">
        <v>0</v>
      </c>
      <c r="AM55" s="29"/>
      <c r="AN55" s="33"/>
      <c r="AO55" s="51"/>
    </row>
    <row r="56" spans="1:41" x14ac:dyDescent="0.25">
      <c r="AO56" s="5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9</vt:i4>
      </vt:variant>
    </vt:vector>
  </HeadingPairs>
  <TitlesOfParts>
    <vt:vector size="12" baseType="lpstr">
      <vt:lpstr>Rendement</vt:lpstr>
      <vt:lpstr>Risque</vt:lpstr>
      <vt:lpstr>Objectifs</vt:lpstr>
      <vt:lpstr>Objectifs!cj</vt:lpstr>
      <vt:lpstr>Rendement!cj</vt:lpstr>
      <vt:lpstr>Risque!cj</vt:lpstr>
      <vt:lpstr>Objectifs!xj</vt:lpstr>
      <vt:lpstr>Rendement!xj</vt:lpstr>
      <vt:lpstr>Risque!xj</vt:lpstr>
      <vt:lpstr>Objectifs!z</vt:lpstr>
      <vt:lpstr>Rendement!z</vt:lpstr>
      <vt:lpstr>Risque!z</vt:lpstr>
    </vt:vector>
  </TitlesOfParts>
  <Company>HEC Montréal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MOG6-08.xlsx</dc:title>
  <dc:subject>Le gestionnaire d'un caisse de retraite</dc:subject>
  <dc:creator>Roch Ouellet</dc:creator>
  <dc:description>Méthodes d'optimisation pour la gestion,
Nobert, Ouellet, Parent,
Cheneliere, 2016,
chapitre 6, problème 8</dc:description>
  <cp:lastModifiedBy>Roch Ouellet</cp:lastModifiedBy>
  <dcterms:created xsi:type="dcterms:W3CDTF">2011-03-18T18:48:15Z</dcterms:created>
  <dcterms:modified xsi:type="dcterms:W3CDTF">2015-11-25T19:19:23Z</dcterms:modified>
  <cp:category/>
</cp:coreProperties>
</file>